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51200" windowHeight="28340"/>
  </bookViews>
  <sheets>
    <sheet name="JUNIO" sheetId="1" r:id="rId1"/>
  </sheets>
  <externalReferences>
    <externalReference r:id="rId2"/>
  </externalReferences>
  <definedNames>
    <definedName name="_xlnm._FilterDatabase" localSheetId="0" hidden="1">JUNIO!$A$7:$AA$264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Y8" i="1" l="1"/>
  <c r="X8" i="1"/>
  <c r="W8" i="1"/>
  <c r="V8" i="1"/>
  <c r="U8" i="1"/>
  <c r="T8" i="1"/>
  <c r="S8" i="1"/>
  <c r="R8" i="1"/>
  <c r="Q8" i="1"/>
  <c r="P8" i="1"/>
  <c r="O8" i="1"/>
  <c r="N8" i="1"/>
  <c r="M8" i="1"/>
  <c r="L8" i="1"/>
  <c r="K8" i="1"/>
  <c r="J8" i="1"/>
  <c r="I8" i="1"/>
  <c r="H8" i="1"/>
  <c r="G8" i="1"/>
  <c r="F8" i="1"/>
  <c r="E8" i="1"/>
  <c r="D8" i="1"/>
  <c r="C8" i="1"/>
  <c r="B8"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<sst xmlns="http://schemas.openxmlformats.org/spreadsheetml/2006/main" count="260" uniqueCount="250">
  <si>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</si>
  <si>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</si>
  <si>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</si>
  <si>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</si>
  <si>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</si>
  <si>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</si>
  <si>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</si>
  <si>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</si>
  <si>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</si>
  <si>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</si>
  <si>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</si>
  <si>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</si>
  <si>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</si>
  <si>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</si>
  <si>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</si>
  <si>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</si>
  <si>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</si>
  <si>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</si>
  <si>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</si>
  <si>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</si>
  <si>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</si>
  <si>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</si>
  <si>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</si>
  <si>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</si>
  <si>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</si>
  <si>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</si>
  <si>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</si>
  <si>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</si>
  <si>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</si>
  <si>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</si>
  <si>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</si>
  <si>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</si>
  <si>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</si>
  <si>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</si>
  <si>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</si>
  <si>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</si>
  <si>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</si>
  <si>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</si>
  <si>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</si>
  <si>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</si>
  <si>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</si>
  <si>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</si>
  <si>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</si>
  <si>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</si>
  <si>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</si>
  <si>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</si>
  <si>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</si>
  <si>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</si>
  <si>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</si>
  <si>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</si>
  <si>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</si>
  <si>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</si>
  <si>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</si>
  <si>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</si>
  <si>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</si>
  <si>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</si>
  <si>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</si>
  <si>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</si>
  <si>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</si>
  <si>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</si>
  <si>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</si>
  <si>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</si>
  <si>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</si>
  <si>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</si>
  <si>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</si>
  <si>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</si>
  <si>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</si>
  <si>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</si>
  <si>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</si>
  <si>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</si>
  <si>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</si>
  <si>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</si>
  <si>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</si>
  <si>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</si>
  <si>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</si>
  <si>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</si>
  <si>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</si>
  <si>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</si>
  <si>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</si>
  <si>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</si>
  <si>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</si>
  <si>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</si>
  <si>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</si>
  <si>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</si>
  <si>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</si>
  <si>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</si>
  <si>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</si>
  <si>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</si>
  <si>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</si>
  <si>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</si>
  <si>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</si>
  <si>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</si>
  <si>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</si>
  <si>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</si>
  <si>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</si>
  <si>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</si>
  <si>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</si>
  <si>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</si>
  <si>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</si>
  <si>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</si>
  <si>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</si>
  <si>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</si>
  <si>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</si>
  <si>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</si>
  <si>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</si>
  <si>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</si>
  <si>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</si>
  <si>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</si>
  <si>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</si>
  <si>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</si>
  <si>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</si>
  <si>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</si>
  <si>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</si>
  <si>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</si>
  <si>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</si>
  <si>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</si>
  <si>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</si>
  <si>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</si>
  <si>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</si>
  <si>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</si>
  <si>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</si>
  <si>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</si>
  <si>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</si>
  <si>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</si>
  <si>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</si>
  <si>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</si>
  <si>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</si>
  <si>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</si>
  <si>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</si>
  <si>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</si>
  <si>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</si>
  <si>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</si>
  <si>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</si>
  <si>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</si>
  <si>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</si>
  <si>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</si>
  <si>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</si>
  <si>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</si>
  <si>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</si>
  <si>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</si>
  <si>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</si>
  <si>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</si>
  <si>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</si>
  <si>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</si>
  <si>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</si>
  <si>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</si>
  <si>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</si>
  <si>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</si>
  <si>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</si>
  <si>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</si>
  <si>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</si>
  <si>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</si>
  <si>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</si>
  <si>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</si>
  <si>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</si>
  <si>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</si>
  <si>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</si>
  <si>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</si>
  <si>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</si>
  <si>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</si>
  <si>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</si>
  <si>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</si>
  <si>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</si>
  <si>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</si>
  <si>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</si>
  <si>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</si>
  <si>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</si>
  <si>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</si>
  <si>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</si>
  <si>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</si>
  <si>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</si>
  <si>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</si>
  <si>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</si>
  <si>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</si>
  <si>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</si>
  <si>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</si>
  <si>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</si>
  <si>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</si>
  <si>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</si>
  <si>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</si>
  <si>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</si>
  <si>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</si>
  <si>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</si>
  <si>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</si>
  <si>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</si>
  <si>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</si>
  <si>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</si>
  <si>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</si>
  <si>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</si>
  <si>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</si>
  <si>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</si>
  <si>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</si>
  <si>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</si>
  <si>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</si>
  <si>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</si>
  <si>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</si>
  <si>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</si>
  <si>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</si>
  <si>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</si>
  <si>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</si>
  <si>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</si>
  <si>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</si>
  <si>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</si>
  <si>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</si>
  <si>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</si>
  <si>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</si>
  <si>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</si>
  <si>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</si>
  <si>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</si>
  <si>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Fuente: Sistemas Suri-Suti-Magna-AS400</t>
  </si>
  <si>
    <t>MES: Junio 2022</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</si>
  <si>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</si>
  <si>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</si>
  <si>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</si>
  <si>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</si>
  <si>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</si>
  <si>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</si>
  <si>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</si>
  <si>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</si>
  <si>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</si>
  <si>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</si>
  <si>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</si>
  <si>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</si>
  <si>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</si>
  <si>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</si>
  <si>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</si>
  <si>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</si>
  <si>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</si>
  <si>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</si>
  <si>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</si>
  <si>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</si>
  <si>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</si>
  <si>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</si>
  <si>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</si>
  <si>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</si>
  <si>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</si>
  <si>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</si>
  <si>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</si>
  <si>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</si>
  <si>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</si>
  <si>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</si>
  <si>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</si>
  <si>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</si>
  <si>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</si>
  <si>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</si>
  <si>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</si>
  <si>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</si>
  <si>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</si>
  <si>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</si>
  <si>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25/6/2022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</si>
</sst>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sz val="8"/>
      <name val="Calibri"/>
      <charset val="134"/>
      <scheme val="minor"/>
    </font>
  </fonts>
  <fills count="6">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6">
    <xf numFmtId="0" fontId="0" fillId="0" borderId="0" xfId="0"/>
    <xf numFmtId="0" fontId="1" fillId="0" borderId="0" xfId="0" applyFont="1"/>
    <xf numFmtId="0" fontId="2" fillId="2" borderId="1" xfId="0" applyFont="1" applyFill="1" applyBorder="1" applyAlignme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xf numFmtId="0" fontId="1" fillId="0" borderId="0" xfId="0" applyNumberFormat="1" applyFont="1" applyBorder="1" applyAlignment="1">
      <alignment horizontal="center" vertical="center"/>
    </xf>
    <xf numFmtId="0" fontId="1" fillId="5" borderId="0" xfId="0" applyNumberFormat="1" applyFont="1" applyFill="1" applyBorder="1" applyAlignment="1">
      <alignment horizontal="center"/>
    </xf>
    <xf numFmtId="0" fontId="5" fillId="0" borderId="0" xfId="0" applyFont="1" applyAlignment="1">
      <alignment horizontal="center"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938057</xdr:colOff>
      <xdr:row>4</xdr:row>
      <xdr:rowOff>9525</xdr:rowOff>
    </xdr:to>
    <xdr:pic>
      <xdr:nvPicPr>
        <xdr:cNvPr id="2" name="Imagen 1" descr="C:\Users\wilmer.benavides\Desktop\índice.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4757420" cy="7715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Matriz_VM_Defunciones_Gral(43)%20defunciones%20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Matriz_VM_Defunciones_Gral(43) "/>
    </sheetNames>
    <sheetDataSet>
      <sheetData sheetId="0">
        <row r="5">
          <cell r="A5" t="str">
            <v>ZONA 1</v>
          </cell>
          <cell r="B5">
            <v>10</v>
          </cell>
          <cell r="C5">
            <v>18</v>
          </cell>
          <cell r="D5">
            <v>12</v>
          </cell>
          <cell r="E5">
            <v>11</v>
          </cell>
          <cell r="F5">
            <v>14</v>
          </cell>
          <cell r="G5">
            <v>17</v>
          </cell>
          <cell r="H5">
            <v>16</v>
          </cell>
          <cell r="I5">
            <v>14</v>
          </cell>
          <cell r="J5">
            <v>12</v>
          </cell>
          <cell r="K5">
            <v>11</v>
          </cell>
          <cell r="L5">
            <v>12</v>
          </cell>
          <cell r="M5">
            <v>19</v>
          </cell>
          <cell r="N5">
            <v>15</v>
          </cell>
          <cell r="O5">
            <v>9</v>
          </cell>
          <cell r="P5">
            <v>10</v>
          </cell>
          <cell r="Q5">
            <v>17</v>
          </cell>
          <cell r="R5">
            <v>9</v>
          </cell>
          <cell r="S5">
            <v>10</v>
          </cell>
          <cell r="T5">
            <v>10</v>
          </cell>
          <cell r="U5">
            <v>18</v>
          </cell>
          <cell r="V5">
            <v>10</v>
          </cell>
          <cell r="W5">
            <v>12</v>
          </cell>
          <cell r="X5">
            <v>10</v>
          </cell>
          <cell r="Y5">
            <v>3</v>
          </cell>
        </row>
        <row r="6">
          <cell r="A6" t="str">
            <v>CARCHI</v>
          </cell>
          <cell r="B6">
            <v>2</v>
          </cell>
          <cell r="C6">
            <v>1</v>
          </cell>
          <cell r="D6">
            <v>3</v>
          </cell>
          <cell r="E6">
            <v>2</v>
          </cell>
          <cell r="F6">
            <v>2</v>
          </cell>
          <cell r="G6">
            <v>2</v>
          </cell>
          <cell r="H6">
            <v>2</v>
          </cell>
          <cell r="I6">
            <v>1</v>
          </cell>
          <cell r="J6">
            <v>1</v>
          </cell>
          <cell r="K6">
            <v>2</v>
          </cell>
          <cell r="M6">
            <v>1</v>
          </cell>
          <cell r="P6">
            <v>3</v>
          </cell>
          <cell r="Q6">
            <v>1</v>
          </cell>
          <cell r="R6">
            <v>2</v>
          </cell>
          <cell r="S6">
            <v>3</v>
          </cell>
          <cell r="U6">
            <v>5</v>
          </cell>
          <cell r="W6">
            <v>3</v>
          </cell>
          <cell r="X6">
            <v>2</v>
          </cell>
          <cell r="Y6">
            <v>1</v>
          </cell>
        </row>
        <row r="7">
          <cell r="A7" t="str">
            <v>BOLIVAR</v>
          </cell>
          <cell r="D7">
            <v>1</v>
          </cell>
          <cell r="P7">
            <v>2</v>
          </cell>
          <cell r="W7">
            <v>1</v>
          </cell>
        </row>
        <row r="8">
          <cell r="A8" t="str">
            <v>ESPEJO</v>
          </cell>
          <cell r="R8">
            <v>1</v>
          </cell>
          <cell r="X8">
            <v>1</v>
          </cell>
        </row>
        <row r="9">
          <cell r="A9" t="str">
            <v>MIRA</v>
          </cell>
          <cell r="C9">
            <v>1</v>
          </cell>
          <cell r="D9">
            <v>1</v>
          </cell>
          <cell r="M9">
            <v>1</v>
          </cell>
        </row>
        <row r="10">
          <cell r="A10" t="str">
            <v>MONTUFAR</v>
          </cell>
          <cell r="B10">
            <v>1</v>
          </cell>
          <cell r="H10">
            <v>1</v>
          </cell>
          <cell r="K10">
            <v>1</v>
          </cell>
          <cell r="U10">
            <v>1</v>
          </cell>
          <cell r="W10">
            <v>1</v>
          </cell>
          <cell r="X10">
            <v>1</v>
          </cell>
        </row>
        <row r="11">
          <cell r="A11" t="str">
            <v>SAN PEDRO DE HUACA</v>
          </cell>
          <cell r="D11">
            <v>1</v>
          </cell>
          <cell r="U11">
            <v>2</v>
          </cell>
        </row>
        <row r="12">
          <cell r="A12" t="str">
            <v>TULCAN</v>
          </cell>
          <cell r="B12">
            <v>1</v>
          </cell>
          <cell r="E12">
            <v>2</v>
          </cell>
          <cell r="F12">
            <v>2</v>
          </cell>
          <cell r="G12">
            <v>2</v>
          </cell>
          <cell r="H12">
            <v>1</v>
          </cell>
          <cell r="I12">
            <v>1</v>
          </cell>
          <cell r="J12">
            <v>1</v>
          </cell>
          <cell r="K12">
            <v>1</v>
          </cell>
          <cell r="P12">
            <v>1</v>
          </cell>
          <cell r="Q12">
            <v>1</v>
          </cell>
          <cell r="R12">
            <v>1</v>
          </cell>
          <cell r="S12">
            <v>3</v>
          </cell>
          <cell r="U12">
            <v>2</v>
          </cell>
          <cell r="W12">
            <v>1</v>
          </cell>
          <cell r="Y12">
            <v>1</v>
          </cell>
        </row>
        <row r="13">
          <cell r="A13" t="str">
            <v>ESMERALDAS</v>
          </cell>
          <cell r="B13">
            <v>4</v>
          </cell>
          <cell r="C13">
            <v>7</v>
          </cell>
          <cell r="D13">
            <v>2</v>
          </cell>
          <cell r="E13">
            <v>6</v>
          </cell>
          <cell r="F13">
            <v>5</v>
          </cell>
          <cell r="G13">
            <v>5</v>
          </cell>
          <cell r="H13">
            <v>6</v>
          </cell>
          <cell r="I13">
            <v>4</v>
          </cell>
          <cell r="J13">
            <v>6</v>
          </cell>
          <cell r="K13">
            <v>3</v>
          </cell>
          <cell r="L13">
            <v>7</v>
          </cell>
          <cell r="M13">
            <v>8</v>
          </cell>
          <cell r="N13">
            <v>7</v>
          </cell>
          <cell r="O13">
            <v>6</v>
          </cell>
          <cell r="P13">
            <v>3</v>
          </cell>
          <cell r="Q13">
            <v>9</v>
          </cell>
          <cell r="R13">
            <v>3</v>
          </cell>
          <cell r="S13">
            <v>4</v>
          </cell>
          <cell r="T13">
            <v>5</v>
          </cell>
          <cell r="U13">
            <v>9</v>
          </cell>
          <cell r="V13">
            <v>5</v>
          </cell>
          <cell r="W13">
            <v>4</v>
          </cell>
          <cell r="X13">
            <v>4</v>
          </cell>
          <cell r="Y13">
            <v>1</v>
          </cell>
        </row>
        <row r="14">
          <cell r="A14" t="str">
            <v>ATACAMES</v>
          </cell>
          <cell r="C14">
            <v>1</v>
          </cell>
          <cell r="F14">
            <v>1</v>
          </cell>
          <cell r="K14">
            <v>1</v>
          </cell>
          <cell r="O14">
            <v>1</v>
          </cell>
        </row>
        <row r="15">
          <cell r="A15" t="str">
            <v>ELOY ALFARO</v>
          </cell>
          <cell r="U15">
            <v>1</v>
          </cell>
          <cell r="V15">
            <v>2</v>
          </cell>
        </row>
        <row r="16">
          <cell r="A16" t="str">
            <v>ESMERALDAS</v>
          </cell>
          <cell r="B16">
            <v>3</v>
          </cell>
          <cell r="C16">
            <v>4</v>
          </cell>
          <cell r="E16">
            <v>6</v>
          </cell>
          <cell r="F16">
            <v>3</v>
          </cell>
          <cell r="G16">
            <v>2</v>
          </cell>
          <cell r="H16">
            <v>3</v>
          </cell>
          <cell r="I16">
            <v>3</v>
          </cell>
          <cell r="J16">
            <v>4</v>
          </cell>
          <cell r="K16">
            <v>1</v>
          </cell>
          <cell r="L16">
            <v>4</v>
          </cell>
          <cell r="M16">
            <v>1</v>
          </cell>
          <cell r="N16">
            <v>6</v>
          </cell>
          <cell r="O16">
            <v>1</v>
          </cell>
          <cell r="P16">
            <v>3</v>
          </cell>
          <cell r="Q16">
            <v>6</v>
          </cell>
          <cell r="R16">
            <v>3</v>
          </cell>
          <cell r="S16">
            <v>3</v>
          </cell>
          <cell r="T16">
            <v>1</v>
          </cell>
          <cell r="U16">
            <v>8</v>
          </cell>
          <cell r="V16">
            <v>2</v>
          </cell>
          <cell r="W16">
            <v>4</v>
          </cell>
          <cell r="X16">
            <v>4</v>
          </cell>
          <cell r="Y16">
            <v>1</v>
          </cell>
        </row>
        <row r="17">
          <cell r="A17" t="str">
            <v>MUISNE</v>
          </cell>
          <cell r="F17">
            <v>1</v>
          </cell>
          <cell r="G17">
            <v>1</v>
          </cell>
          <cell r="H17">
            <v>2</v>
          </cell>
        </row>
        <row r="18">
          <cell r="A18" t="str">
            <v>QUININDE</v>
          </cell>
          <cell r="C18">
            <v>2</v>
          </cell>
          <cell r="D18">
            <v>2</v>
          </cell>
          <cell r="G18">
            <v>2</v>
          </cell>
          <cell r="H18">
            <v>1</v>
          </cell>
          <cell r="I18">
            <v>1</v>
          </cell>
          <cell r="J18">
            <v>2</v>
          </cell>
          <cell r="L18">
            <v>2</v>
          </cell>
          <cell r="M18">
            <v>5</v>
          </cell>
          <cell r="N18">
            <v>1</v>
          </cell>
          <cell r="O18">
            <v>4</v>
          </cell>
          <cell r="Q18">
            <v>2</v>
          </cell>
          <cell r="S18">
            <v>1</v>
          </cell>
          <cell r="T18">
            <v>3</v>
          </cell>
          <cell r="V18">
            <v>1</v>
          </cell>
        </row>
        <row r="19">
          <cell r="A19" t="str">
            <v>SAN LORENZO</v>
          </cell>
          <cell r="B19">
            <v>1</v>
          </cell>
          <cell r="K19">
            <v>1</v>
          </cell>
          <cell r="L19">
            <v>1</v>
          </cell>
          <cell r="M19">
            <v>2</v>
          </cell>
          <cell r="Q19">
            <v>1</v>
          </cell>
          <cell r="T19">
            <v>1</v>
          </cell>
        </row>
        <row r="20">
          <cell r="A20" t="str">
            <v>IMBABURA</v>
          </cell>
          <cell r="B20">
            <v>4</v>
          </cell>
          <cell r="C20">
            <v>10</v>
          </cell>
          <cell r="D20">
            <v>7</v>
          </cell>
          <cell r="E20">
            <v>3</v>
          </cell>
          <cell r="F20">
            <v>7</v>
          </cell>
          <cell r="G20">
            <v>10</v>
          </cell>
          <cell r="H20">
            <v>8</v>
          </cell>
          <cell r="I20">
            <v>9</v>
          </cell>
          <cell r="J20">
            <v>5</v>
          </cell>
          <cell r="K20">
            <v>6</v>
          </cell>
          <cell r="L20">
            <v>5</v>
          </cell>
          <cell r="M20">
            <v>10</v>
          </cell>
          <cell r="N20">
            <v>8</v>
          </cell>
          <cell r="O20">
            <v>3</v>
          </cell>
          <cell r="P20">
            <v>4</v>
          </cell>
          <cell r="Q20">
            <v>7</v>
          </cell>
          <cell r="R20">
            <v>4</v>
          </cell>
          <cell r="S20">
            <v>3</v>
          </cell>
          <cell r="T20">
            <v>5</v>
          </cell>
          <cell r="U20">
            <v>4</v>
          </cell>
          <cell r="V20">
            <v>5</v>
          </cell>
          <cell r="W20">
            <v>5</v>
          </cell>
          <cell r="X20">
            <v>4</v>
          </cell>
          <cell r="Y20">
            <v>1</v>
          </cell>
        </row>
        <row r="21">
          <cell r="A21" t="str">
            <v>ANTONIO ANTE</v>
          </cell>
          <cell r="C21">
            <v>1</v>
          </cell>
          <cell r="D21">
            <v>1</v>
          </cell>
          <cell r="G21">
            <v>1</v>
          </cell>
          <cell r="J21">
            <v>1</v>
          </cell>
          <cell r="K21">
            <v>1</v>
          </cell>
          <cell r="M21">
            <v>3</v>
          </cell>
          <cell r="N21">
            <v>1</v>
          </cell>
          <cell r="Q21">
            <v>2</v>
          </cell>
          <cell r="W21">
            <v>1</v>
          </cell>
        </row>
        <row r="22">
          <cell r="A22" t="str">
            <v>COTACACHI</v>
          </cell>
          <cell r="B22">
            <v>1</v>
          </cell>
          <cell r="C22">
            <v>3</v>
          </cell>
          <cell r="D22">
            <v>1</v>
          </cell>
          <cell r="F22">
            <v>1</v>
          </cell>
          <cell r="L22">
            <v>1</v>
          </cell>
          <cell r="N22">
            <v>1</v>
          </cell>
          <cell r="P22">
            <v>1</v>
          </cell>
          <cell r="R22">
            <v>1</v>
          </cell>
        </row>
        <row r="23">
          <cell r="A23" t="str">
            <v>IBARRA</v>
          </cell>
          <cell r="B23">
            <v>1</v>
          </cell>
          <cell r="C23">
            <v>5</v>
          </cell>
          <cell r="D23">
            <v>4</v>
          </cell>
          <cell r="E23">
            <v>1</v>
          </cell>
          <cell r="F23">
            <v>4</v>
          </cell>
          <cell r="G23">
            <v>6</v>
          </cell>
          <cell r="H23">
            <v>3</v>
          </cell>
          <cell r="I23">
            <v>6</v>
          </cell>
          <cell r="J23">
            <v>4</v>
          </cell>
          <cell r="K23">
            <v>2</v>
          </cell>
          <cell r="L23">
            <v>3</v>
          </cell>
          <cell r="M23">
            <v>7</v>
          </cell>
          <cell r="N23">
            <v>3</v>
          </cell>
          <cell r="O23">
            <v>2</v>
          </cell>
          <cell r="P23">
            <v>1</v>
          </cell>
          <cell r="Q23">
            <v>4</v>
          </cell>
          <cell r="R23">
            <v>3</v>
          </cell>
          <cell r="S23">
            <v>3</v>
          </cell>
          <cell r="T23">
            <v>4</v>
          </cell>
          <cell r="U23">
            <v>3</v>
          </cell>
          <cell r="V23">
            <v>3</v>
          </cell>
          <cell r="X23">
            <v>4</v>
          </cell>
          <cell r="Y23">
            <v>1</v>
          </cell>
        </row>
        <row r="24">
          <cell r="A24" t="str">
            <v>OTAVALO</v>
          </cell>
          <cell r="B24">
            <v>2</v>
          </cell>
          <cell r="E24">
            <v>2</v>
          </cell>
          <cell r="F24">
            <v>1</v>
          </cell>
          <cell r="G24">
            <v>3</v>
          </cell>
          <cell r="H24">
            <v>3</v>
          </cell>
          <cell r="I24">
            <v>2</v>
          </cell>
          <cell r="K24">
            <v>3</v>
          </cell>
          <cell r="L24">
            <v>1</v>
          </cell>
          <cell r="N24">
            <v>3</v>
          </cell>
          <cell r="O24">
            <v>1</v>
          </cell>
          <cell r="P24">
            <v>2</v>
          </cell>
          <cell r="T24">
            <v>1</v>
          </cell>
          <cell r="V24">
            <v>2</v>
          </cell>
          <cell r="W24">
            <v>4</v>
          </cell>
        </row>
        <row r="25">
          <cell r="A25" t="str">
            <v>PIMAMPIRO</v>
          </cell>
          <cell r="D25">
            <v>1</v>
          </cell>
          <cell r="H25">
            <v>1</v>
          </cell>
        </row>
        <row r="26">
          <cell r="A26" t="str">
            <v>SAN MIGUEL DE URCUQUI</v>
          </cell>
          <cell r="C26">
            <v>1</v>
          </cell>
          <cell r="F26">
            <v>1</v>
          </cell>
          <cell r="H26">
            <v>1</v>
          </cell>
          <cell r="I26">
            <v>1</v>
          </cell>
          <cell r="Q26">
            <v>1</v>
          </cell>
          <cell r="U26">
            <v>1</v>
          </cell>
        </row>
        <row r="27">
          <cell r="A27" t="str">
            <v>ZONA 2</v>
          </cell>
          <cell r="B27">
            <v>3</v>
          </cell>
          <cell r="C27">
            <v>11</v>
          </cell>
          <cell r="D27">
            <v>11</v>
          </cell>
          <cell r="E27">
            <v>6</v>
          </cell>
          <cell r="F27">
            <v>5</v>
          </cell>
          <cell r="G27">
            <v>7</v>
          </cell>
          <cell r="H27">
            <v>7</v>
          </cell>
          <cell r="I27">
            <v>1</v>
          </cell>
          <cell r="J27">
            <v>8</v>
          </cell>
          <cell r="K27">
            <v>4</v>
          </cell>
          <cell r="L27">
            <v>8</v>
          </cell>
          <cell r="M27">
            <v>5</v>
          </cell>
          <cell r="N27">
            <v>4</v>
          </cell>
          <cell r="O27">
            <v>3</v>
          </cell>
          <cell r="P27">
            <v>7</v>
          </cell>
          <cell r="Q27">
            <v>3</v>
          </cell>
          <cell r="R27">
            <v>4</v>
          </cell>
          <cell r="S27">
            <v>2</v>
          </cell>
          <cell r="T27">
            <v>2</v>
          </cell>
          <cell r="U27">
            <v>3</v>
          </cell>
          <cell r="V27">
            <v>3</v>
          </cell>
          <cell r="W27">
            <v>1</v>
          </cell>
          <cell r="X27">
            <v>4</v>
          </cell>
          <cell r="Y27">
            <v>3</v>
          </cell>
        </row>
        <row r="28">
          <cell r="A28" t="str">
            <v>NAPO</v>
          </cell>
          <cell r="C28">
            <v>2</v>
          </cell>
          <cell r="D28">
            <v>4</v>
          </cell>
          <cell r="E28">
            <v>2</v>
          </cell>
          <cell r="F28">
            <v>1</v>
          </cell>
          <cell r="G28">
            <v>2</v>
          </cell>
          <cell r="J28">
            <v>2</v>
          </cell>
          <cell r="K28">
            <v>1</v>
          </cell>
          <cell r="L28">
            <v>2</v>
          </cell>
          <cell r="M28">
            <v>2</v>
          </cell>
          <cell r="N28">
            <v>1</v>
          </cell>
          <cell r="P28">
            <v>1</v>
          </cell>
          <cell r="U28">
            <v>1</v>
          </cell>
          <cell r="V28">
            <v>1</v>
          </cell>
          <cell r="X28">
            <v>2</v>
          </cell>
          <cell r="Y28">
            <v>1</v>
          </cell>
        </row>
        <row r="29">
          <cell r="A29" t="str">
            <v>ARCHIDONA</v>
          </cell>
          <cell r="E29">
            <v>1</v>
          </cell>
          <cell r="N29">
            <v>1</v>
          </cell>
          <cell r="P29">
            <v>1</v>
          </cell>
        </row>
        <row r="30">
          <cell r="A30" t="str">
            <v>QUIJOS</v>
          </cell>
          <cell r="E30">
            <v>1</v>
          </cell>
        </row>
        <row r="31">
          <cell r="A31" t="str">
            <v>TENA</v>
          </cell>
          <cell r="C31">
            <v>2</v>
          </cell>
          <cell r="D31">
            <v>4</v>
          </cell>
          <cell r="F31">
            <v>1</v>
          </cell>
          <cell r="G31">
            <v>2</v>
          </cell>
          <cell r="J31">
            <v>2</v>
          </cell>
          <cell r="K31">
            <v>1</v>
          </cell>
          <cell r="L31">
            <v>2</v>
          </cell>
          <cell r="M31">
            <v>2</v>
          </cell>
          <cell r="U31">
            <v>1</v>
          </cell>
          <cell r="V31">
            <v>1</v>
          </cell>
          <cell r="X31">
            <v>2</v>
          </cell>
          <cell r="Y31">
            <v>1</v>
          </cell>
        </row>
        <row r="32">
          <cell r="A32" t="str">
            <v>ORELLANA</v>
          </cell>
          <cell r="C32">
            <v>4</v>
          </cell>
          <cell r="G32">
            <v>1</v>
          </cell>
          <cell r="H32">
            <v>2</v>
          </cell>
          <cell r="I32">
            <v>1</v>
          </cell>
          <cell r="J32">
            <v>3</v>
          </cell>
          <cell r="L32">
            <v>3</v>
          </cell>
          <cell r="M32">
            <v>1</v>
          </cell>
          <cell r="N32">
            <v>1</v>
          </cell>
          <cell r="O32">
            <v>2</v>
          </cell>
          <cell r="P32">
            <v>2</v>
          </cell>
          <cell r="R32">
            <v>1</v>
          </cell>
          <cell r="U32">
            <v>1</v>
          </cell>
        </row>
        <row r="33">
          <cell r="A33" t="str">
            <v>FRANCISCO DE ORELLANA</v>
          </cell>
          <cell r="C33">
            <v>2</v>
          </cell>
          <cell r="G33">
            <v>1</v>
          </cell>
          <cell r="H33">
            <v>1</v>
          </cell>
          <cell r="J33">
            <v>2</v>
          </cell>
          <cell r="L33">
            <v>1</v>
          </cell>
          <cell r="M33">
            <v>1</v>
          </cell>
          <cell r="O33">
            <v>2</v>
          </cell>
          <cell r="P33">
            <v>1</v>
          </cell>
          <cell r="R33">
            <v>1</v>
          </cell>
          <cell r="U33">
            <v>1</v>
          </cell>
        </row>
        <row r="34">
          <cell r="A34" t="str">
            <v>LA JOYA DE LOS SACHAS</v>
          </cell>
          <cell r="I34">
            <v>1</v>
          </cell>
          <cell r="J34">
            <v>1</v>
          </cell>
          <cell r="L34">
            <v>1</v>
          </cell>
          <cell r="N34">
            <v>1</v>
          </cell>
        </row>
        <row r="35">
          <cell r="A35" t="str">
            <v>LORETO</v>
          </cell>
          <cell r="C35">
            <v>2</v>
          </cell>
          <cell r="H35">
            <v>1</v>
          </cell>
          <cell r="L35">
            <v>1</v>
          </cell>
          <cell r="P35">
            <v>1</v>
          </cell>
        </row>
        <row r="36">
          <cell r="A36" t="str">
            <v>PASTAZA</v>
          </cell>
          <cell r="C36">
            <v>2</v>
          </cell>
          <cell r="D36">
            <v>1</v>
          </cell>
          <cell r="E36">
            <v>3</v>
          </cell>
          <cell r="F36">
            <v>2</v>
          </cell>
          <cell r="G36">
            <v>1</v>
          </cell>
          <cell r="H36">
            <v>3</v>
          </cell>
          <cell r="K36">
            <v>1</v>
          </cell>
          <cell r="L36">
            <v>1</v>
          </cell>
          <cell r="N36">
            <v>1</v>
          </cell>
          <cell r="P36">
            <v>3</v>
          </cell>
          <cell r="R36">
            <v>1</v>
          </cell>
          <cell r="T36">
            <v>2</v>
          </cell>
          <cell r="V36">
            <v>1</v>
          </cell>
          <cell r="W36">
            <v>1</v>
          </cell>
          <cell r="Y36">
            <v>1</v>
          </cell>
        </row>
        <row r="37">
          <cell r="A37" t="str">
            <v>MERA</v>
          </cell>
          <cell r="F37">
            <v>1</v>
          </cell>
        </row>
        <row r="38">
          <cell r="A38" t="str">
            <v>PASTAZA</v>
          </cell>
          <cell r="C38">
            <v>2</v>
          </cell>
          <cell r="D38">
            <v>1</v>
          </cell>
          <cell r="E38">
            <v>1</v>
          </cell>
          <cell r="F38">
            <v>1</v>
          </cell>
          <cell r="G38">
            <v>1</v>
          </cell>
          <cell r="H38">
            <v>3</v>
          </cell>
          <cell r="K38">
            <v>1</v>
          </cell>
          <cell r="N38">
            <v>1</v>
          </cell>
          <cell r="P38">
            <v>3</v>
          </cell>
          <cell r="R38">
            <v>1</v>
          </cell>
          <cell r="T38">
            <v>2</v>
          </cell>
          <cell r="V38">
            <v>1</v>
          </cell>
          <cell r="W38">
            <v>1</v>
          </cell>
          <cell r="Y38">
            <v>1</v>
          </cell>
        </row>
        <row r="39">
          <cell r="A39" t="str">
            <v>SANTA CLARA</v>
          </cell>
          <cell r="E39">
            <v>2</v>
          </cell>
          <cell r="L39">
            <v>1</v>
          </cell>
        </row>
        <row r="40">
          <cell r="A40" t="str">
            <v>SUCUMBIOS</v>
          </cell>
          <cell r="B40">
            <v>3</v>
          </cell>
          <cell r="C40">
            <v>3</v>
          </cell>
          <cell r="D40">
            <v>6</v>
          </cell>
          <cell r="E40">
            <v>1</v>
          </cell>
          <cell r="F40">
            <v>2</v>
          </cell>
          <cell r="G40">
            <v>3</v>
          </cell>
          <cell r="H40">
            <v>2</v>
          </cell>
          <cell r="J40">
            <v>3</v>
          </cell>
          <cell r="K40">
            <v>2</v>
          </cell>
          <cell r="L40">
            <v>2</v>
          </cell>
          <cell r="M40">
            <v>2</v>
          </cell>
          <cell r="N40">
            <v>1</v>
          </cell>
          <cell r="O40">
            <v>1</v>
          </cell>
          <cell r="P40">
            <v>1</v>
          </cell>
          <cell r="Q40">
            <v>3</v>
          </cell>
          <cell r="R40">
            <v>2</v>
          </cell>
          <cell r="S40">
            <v>2</v>
          </cell>
          <cell r="U40">
            <v>1</v>
          </cell>
          <cell r="V40">
            <v>1</v>
          </cell>
          <cell r="X40">
            <v>2</v>
          </cell>
          <cell r="Y40">
            <v>1</v>
          </cell>
        </row>
        <row r="41">
          <cell r="A41" t="str">
            <v>CASCALES</v>
          </cell>
          <cell r="K41">
            <v>1</v>
          </cell>
        </row>
        <row r="42">
          <cell r="A42" t="str">
            <v>CUYABENO</v>
          </cell>
          <cell r="E42">
            <v>1</v>
          </cell>
          <cell r="M42">
            <v>1</v>
          </cell>
        </row>
        <row r="43">
          <cell r="A43" t="str">
            <v>GONZALO PIZARRO</v>
          </cell>
          <cell r="G43">
            <v>1</v>
          </cell>
          <cell r="S43">
            <v>1</v>
          </cell>
        </row>
        <row r="44">
          <cell r="A44" t="str">
            <v>LAGO AGRIO</v>
          </cell>
          <cell r="B44">
            <v>1</v>
          </cell>
          <cell r="C44">
            <v>2</v>
          </cell>
          <cell r="D44">
            <v>5</v>
          </cell>
          <cell r="F44">
            <v>1</v>
          </cell>
          <cell r="G44">
            <v>1</v>
          </cell>
          <cell r="H44">
            <v>2</v>
          </cell>
          <cell r="J44">
            <v>1</v>
          </cell>
          <cell r="L44">
            <v>2</v>
          </cell>
          <cell r="M44">
            <v>1</v>
          </cell>
          <cell r="N44">
            <v>1</v>
          </cell>
          <cell r="O44">
            <v>1</v>
          </cell>
          <cell r="P44">
            <v>1</v>
          </cell>
          <cell r="Q44">
            <v>3</v>
          </cell>
          <cell r="R44">
            <v>2</v>
          </cell>
          <cell r="U44">
            <v>1</v>
          </cell>
          <cell r="V44">
            <v>1</v>
          </cell>
          <cell r="X44">
            <v>1</v>
          </cell>
          <cell r="Y44">
            <v>1</v>
          </cell>
        </row>
        <row r="45">
          <cell r="A45" t="str">
            <v>PUTUMAYO</v>
          </cell>
          <cell r="B45">
            <v>1</v>
          </cell>
          <cell r="D45">
            <v>1</v>
          </cell>
        </row>
        <row r="46">
          <cell r="A46" t="str">
            <v>SHUSHUFINDI</v>
          </cell>
          <cell r="B46">
            <v>1</v>
          </cell>
          <cell r="C46">
            <v>1</v>
          </cell>
          <cell r="F46">
            <v>1</v>
          </cell>
          <cell r="G46">
            <v>1</v>
          </cell>
          <cell r="J46">
            <v>2</v>
          </cell>
          <cell r="K46">
            <v>1</v>
          </cell>
          <cell r="S46">
            <v>1</v>
          </cell>
          <cell r="X46">
            <v>1</v>
          </cell>
        </row>
        <row r="47">
          <cell r="A47" t="str">
            <v>ZONA 3</v>
          </cell>
          <cell r="B47">
            <v>18</v>
          </cell>
          <cell r="C47">
            <v>29</v>
          </cell>
          <cell r="D47">
            <v>25</v>
          </cell>
          <cell r="E47">
            <v>25</v>
          </cell>
          <cell r="F47">
            <v>24</v>
          </cell>
          <cell r="G47">
            <v>27</v>
          </cell>
          <cell r="H47">
            <v>15</v>
          </cell>
          <cell r="I47">
            <v>23</v>
          </cell>
          <cell r="J47">
            <v>20</v>
          </cell>
          <cell r="K47">
            <v>19</v>
          </cell>
          <cell r="L47">
            <v>24</v>
          </cell>
          <cell r="M47">
            <v>24</v>
          </cell>
          <cell r="N47">
            <v>18</v>
          </cell>
          <cell r="O47">
            <v>18</v>
          </cell>
          <cell r="P47">
            <v>12</v>
          </cell>
          <cell r="Q47">
            <v>18</v>
          </cell>
          <cell r="R47">
            <v>12</v>
          </cell>
          <cell r="S47">
            <v>18</v>
          </cell>
          <cell r="T47">
            <v>20</v>
          </cell>
          <cell r="U47">
            <v>22</v>
          </cell>
          <cell r="V47">
            <v>21</v>
          </cell>
          <cell r="W47">
            <v>14</v>
          </cell>
          <cell r="X47">
            <v>7</v>
          </cell>
          <cell r="Y47">
            <v>7</v>
          </cell>
          <cell r="Z47">
            <v>2</v>
          </cell>
        </row>
        <row r="48">
          <cell r="A48" t="str">
            <v>BOLIVAR</v>
          </cell>
          <cell r="B48">
            <v>2</v>
          </cell>
          <cell r="C48">
            <v>4</v>
          </cell>
          <cell r="D48">
            <v>4</v>
          </cell>
          <cell r="E48">
            <v>4</v>
          </cell>
          <cell r="F48">
            <v>1</v>
          </cell>
          <cell r="G48">
            <v>1</v>
          </cell>
          <cell r="I48">
            <v>2</v>
          </cell>
          <cell r="J48">
            <v>2</v>
          </cell>
          <cell r="K48">
            <v>1</v>
          </cell>
          <cell r="L48">
            <v>3</v>
          </cell>
          <cell r="M48">
            <v>3</v>
          </cell>
          <cell r="N48">
            <v>1</v>
          </cell>
          <cell r="P48">
            <v>1</v>
          </cell>
          <cell r="Q48">
            <v>1</v>
          </cell>
          <cell r="R48">
            <v>4</v>
          </cell>
          <cell r="T48">
            <v>1</v>
          </cell>
          <cell r="U48">
            <v>2</v>
          </cell>
          <cell r="V48">
            <v>1</v>
          </cell>
          <cell r="W48">
            <v>1</v>
          </cell>
        </row>
        <row r="49">
          <cell r="A49" t="str">
            <v>CALUMA</v>
          </cell>
          <cell r="F49">
            <v>1</v>
          </cell>
          <cell r="L49">
            <v>1</v>
          </cell>
          <cell r="P49">
            <v>1</v>
          </cell>
          <cell r="R49">
            <v>2</v>
          </cell>
        </row>
        <row r="50">
          <cell r="A50" t="str">
            <v>CHILLANES</v>
          </cell>
          <cell r="C50">
            <v>1</v>
          </cell>
          <cell r="D50">
            <v>1</v>
          </cell>
        </row>
        <row r="51">
          <cell r="A51" t="str">
            <v>CHIMBO</v>
          </cell>
          <cell r="B51">
            <v>1</v>
          </cell>
          <cell r="L51">
            <v>1</v>
          </cell>
          <cell r="T51">
            <v>1</v>
          </cell>
          <cell r="V51">
            <v>1</v>
          </cell>
        </row>
        <row r="52">
          <cell r="A52" t="str">
            <v>ECHEANDIA</v>
          </cell>
          <cell r="U52">
            <v>1</v>
          </cell>
        </row>
        <row r="53">
          <cell r="A53" t="str">
            <v>GUARANDA</v>
          </cell>
          <cell r="B53">
            <v>1</v>
          </cell>
          <cell r="C53">
            <v>2</v>
          </cell>
          <cell r="D53">
            <v>2</v>
          </cell>
          <cell r="E53">
            <v>2</v>
          </cell>
          <cell r="G53">
            <v>1</v>
          </cell>
          <cell r="I53">
            <v>1</v>
          </cell>
          <cell r="J53">
            <v>1</v>
          </cell>
          <cell r="K53">
            <v>1</v>
          </cell>
          <cell r="M53">
            <v>2</v>
          </cell>
          <cell r="N53">
            <v>1</v>
          </cell>
          <cell r="Q53">
            <v>1</v>
          </cell>
          <cell r="R53">
            <v>1</v>
          </cell>
          <cell r="U53">
            <v>1</v>
          </cell>
          <cell r="W53">
            <v>1</v>
          </cell>
        </row>
        <row r="54">
          <cell r="A54" t="str">
            <v>LAS NAVES</v>
          </cell>
          <cell r="D54">
            <v>1</v>
          </cell>
        </row>
        <row r="55">
          <cell r="A55" t="str">
            <v>SAN MIGUEL</v>
          </cell>
          <cell r="C55">
            <v>1</v>
          </cell>
          <cell r="E55">
            <v>2</v>
          </cell>
          <cell r="I55">
            <v>1</v>
          </cell>
          <cell r="J55">
            <v>1</v>
          </cell>
          <cell r="L55">
            <v>1</v>
          </cell>
          <cell r="M55">
            <v>1</v>
          </cell>
          <cell r="R55">
            <v>1</v>
          </cell>
        </row>
        <row r="56">
          <cell r="A56" t="str">
            <v>CHIMBORAZO</v>
          </cell>
          <cell r="B56">
            <v>3</v>
          </cell>
          <cell r="C56">
            <v>6</v>
          </cell>
          <cell r="D56">
            <v>6</v>
          </cell>
          <cell r="E56">
            <v>6</v>
          </cell>
          <cell r="F56">
            <v>7</v>
          </cell>
          <cell r="G56">
            <v>8</v>
          </cell>
          <cell r="H56">
            <v>5</v>
          </cell>
          <cell r="I56">
            <v>4</v>
          </cell>
          <cell r="J56">
            <v>3</v>
          </cell>
          <cell r="K56">
            <v>6</v>
          </cell>
          <cell r="L56">
            <v>5</v>
          </cell>
          <cell r="M56">
            <v>3</v>
          </cell>
          <cell r="N56">
            <v>7</v>
          </cell>
          <cell r="O56">
            <v>3</v>
          </cell>
          <cell r="P56">
            <v>3</v>
          </cell>
          <cell r="Q56">
            <v>5</v>
          </cell>
          <cell r="R56">
            <v>2</v>
          </cell>
          <cell r="S56">
            <v>6</v>
          </cell>
          <cell r="T56">
            <v>9</v>
          </cell>
          <cell r="U56">
            <v>4</v>
          </cell>
          <cell r="V56">
            <v>5</v>
          </cell>
          <cell r="W56">
            <v>3</v>
          </cell>
          <cell r="X56">
            <v>1</v>
          </cell>
          <cell r="Y56">
            <v>1</v>
          </cell>
        </row>
        <row r="57">
          <cell r="A57" t="str">
            <v>ALAUSI</v>
          </cell>
          <cell r="D57">
            <v>1</v>
          </cell>
          <cell r="E57">
            <v>1</v>
          </cell>
          <cell r="G57">
            <v>2</v>
          </cell>
          <cell r="K57">
            <v>1</v>
          </cell>
        </row>
        <row r="58">
          <cell r="A58" t="str">
            <v>CHAMBO</v>
          </cell>
          <cell r="J58">
            <v>1</v>
          </cell>
        </row>
        <row r="59">
          <cell r="A59" t="str">
            <v>CHUNCHI</v>
          </cell>
          <cell r="C59">
            <v>1</v>
          </cell>
        </row>
        <row r="60">
          <cell r="A60" t="str">
            <v>COLTA</v>
          </cell>
          <cell r="D60">
            <v>1</v>
          </cell>
          <cell r="F60">
            <v>1</v>
          </cell>
        </row>
        <row r="61">
          <cell r="A61" t="str">
            <v>CUMANDA</v>
          </cell>
          <cell r="B61">
            <v>1</v>
          </cell>
        </row>
        <row r="62">
          <cell r="A62" t="str">
            <v>GUAMOTE</v>
          </cell>
          <cell r="D62">
            <v>1</v>
          </cell>
          <cell r="F62">
            <v>1</v>
          </cell>
          <cell r="G62">
            <v>1</v>
          </cell>
          <cell r="L62">
            <v>1</v>
          </cell>
          <cell r="M62">
            <v>1</v>
          </cell>
        </row>
        <row r="63">
          <cell r="A63" t="str">
            <v>GUANO</v>
          </cell>
          <cell r="K63">
            <v>1</v>
          </cell>
          <cell r="M63">
            <v>1</v>
          </cell>
          <cell r="P63">
            <v>1</v>
          </cell>
          <cell r="Q63">
            <v>2</v>
          </cell>
          <cell r="U63">
            <v>1</v>
          </cell>
        </row>
        <row r="64">
          <cell r="A64" t="str">
            <v>PALLATANGA</v>
          </cell>
          <cell r="T64">
            <v>1</v>
          </cell>
        </row>
        <row r="65">
          <cell r="A65" t="str">
            <v>PENIPE</v>
          </cell>
          <cell r="G65">
            <v>1</v>
          </cell>
          <cell r="L65">
            <v>1</v>
          </cell>
          <cell r="T65">
            <v>1</v>
          </cell>
        </row>
        <row r="66">
          <cell r="A66" t="str">
            <v>RIOBAMBA</v>
          </cell>
          <cell r="B66">
            <v>2</v>
          </cell>
          <cell r="C66">
            <v>5</v>
          </cell>
          <cell r="D66">
            <v>3</v>
          </cell>
          <cell r="E66">
            <v>5</v>
          </cell>
          <cell r="F66">
            <v>5</v>
          </cell>
          <cell r="G66">
            <v>4</v>
          </cell>
          <cell r="H66">
            <v>5</v>
          </cell>
          <cell r="I66">
            <v>4</v>
          </cell>
          <cell r="J66">
            <v>2</v>
          </cell>
          <cell r="K66">
            <v>4</v>
          </cell>
          <cell r="L66">
            <v>3</v>
          </cell>
          <cell r="M66">
            <v>1</v>
          </cell>
          <cell r="N66">
            <v>7</v>
          </cell>
          <cell r="O66">
            <v>3</v>
          </cell>
          <cell r="P66">
            <v>2</v>
          </cell>
          <cell r="Q66">
            <v>3</v>
          </cell>
          <cell r="R66">
            <v>2</v>
          </cell>
          <cell r="S66">
            <v>6</v>
          </cell>
          <cell r="T66">
            <v>7</v>
          </cell>
          <cell r="U66">
            <v>3</v>
          </cell>
          <cell r="V66">
            <v>5</v>
          </cell>
          <cell r="W66">
            <v>3</v>
          </cell>
          <cell r="X66">
            <v>1</v>
          </cell>
          <cell r="Y66">
            <v>1</v>
          </cell>
        </row>
        <row r="67">
          <cell r="A67" t="str">
            <v>COTOPAXI</v>
          </cell>
          <cell r="B67">
            <v>3</v>
          </cell>
          <cell r="C67">
            <v>8</v>
          </cell>
          <cell r="D67">
            <v>7</v>
          </cell>
          <cell r="E67">
            <v>7</v>
          </cell>
          <cell r="F67">
            <v>4</v>
          </cell>
          <cell r="G67">
            <v>9</v>
          </cell>
          <cell r="H67">
            <v>6</v>
          </cell>
          <cell r="I67">
            <v>8</v>
          </cell>
          <cell r="J67">
            <v>2</v>
          </cell>
          <cell r="K67">
            <v>3</v>
          </cell>
          <cell r="L67">
            <v>6</v>
          </cell>
          <cell r="M67">
            <v>10</v>
          </cell>
          <cell r="N67">
            <v>4</v>
          </cell>
          <cell r="O67">
            <v>6</v>
          </cell>
          <cell r="P67">
            <v>5</v>
          </cell>
          <cell r="Q67">
            <v>3</v>
          </cell>
          <cell r="R67">
            <v>3</v>
          </cell>
          <cell r="S67">
            <v>6</v>
          </cell>
          <cell r="T67">
            <v>3</v>
          </cell>
          <cell r="U67">
            <v>8</v>
          </cell>
          <cell r="V67">
            <v>9</v>
          </cell>
          <cell r="W67">
            <v>2</v>
          </cell>
          <cell r="X67">
            <v>4</v>
          </cell>
          <cell r="Y67">
            <v>1</v>
          </cell>
          <cell r="Z67">
            <v>1</v>
          </cell>
        </row>
        <row r="68">
          <cell r="A68" t="str">
            <v>LA MANA</v>
          </cell>
          <cell r="D68">
            <v>1</v>
          </cell>
          <cell r="E68">
            <v>1</v>
          </cell>
          <cell r="F68">
            <v>1</v>
          </cell>
          <cell r="H68">
            <v>2</v>
          </cell>
          <cell r="I68">
            <v>2</v>
          </cell>
          <cell r="P68">
            <v>1</v>
          </cell>
        </row>
        <row r="69">
          <cell r="A69" t="str">
            <v>LATACUNGA</v>
          </cell>
          <cell r="B69">
            <v>2</v>
          </cell>
          <cell r="C69">
            <v>6</v>
          </cell>
          <cell r="D69">
            <v>3</v>
          </cell>
          <cell r="E69">
            <v>3</v>
          </cell>
          <cell r="F69">
            <v>2</v>
          </cell>
          <cell r="G69">
            <v>7</v>
          </cell>
          <cell r="H69">
            <v>3</v>
          </cell>
          <cell r="I69">
            <v>4</v>
          </cell>
          <cell r="J69">
            <v>1</v>
          </cell>
          <cell r="K69">
            <v>3</v>
          </cell>
          <cell r="L69">
            <v>5</v>
          </cell>
          <cell r="M69">
            <v>5</v>
          </cell>
          <cell r="N69">
            <v>2</v>
          </cell>
          <cell r="O69">
            <v>2</v>
          </cell>
          <cell r="P69">
            <v>1</v>
          </cell>
          <cell r="Q69">
            <v>1</v>
          </cell>
          <cell r="R69">
            <v>1</v>
          </cell>
          <cell r="S69">
            <v>5</v>
          </cell>
          <cell r="T69">
            <v>1</v>
          </cell>
          <cell r="U69">
            <v>5</v>
          </cell>
          <cell r="V69">
            <v>9</v>
          </cell>
          <cell r="W69">
            <v>1</v>
          </cell>
          <cell r="X69">
            <v>2</v>
          </cell>
          <cell r="Y69">
            <v>1</v>
          </cell>
          <cell r="Z69">
            <v>1</v>
          </cell>
        </row>
        <row r="70">
          <cell r="A70" t="str">
            <v>PANGUA</v>
          </cell>
          <cell r="D70">
            <v>1</v>
          </cell>
          <cell r="E70">
            <v>2</v>
          </cell>
          <cell r="F70">
            <v>1</v>
          </cell>
          <cell r="G70">
            <v>1</v>
          </cell>
          <cell r="H70">
            <v>1</v>
          </cell>
          <cell r="O70">
            <v>1</v>
          </cell>
          <cell r="S70">
            <v>1</v>
          </cell>
          <cell r="W70">
            <v>1</v>
          </cell>
        </row>
        <row r="71">
          <cell r="A71" t="str">
            <v>PUJILI</v>
          </cell>
          <cell r="C71">
            <v>1</v>
          </cell>
          <cell r="D71">
            <v>2</v>
          </cell>
          <cell r="E71">
            <v>1</v>
          </cell>
          <cell r="I71">
            <v>1</v>
          </cell>
          <cell r="L71">
            <v>1</v>
          </cell>
          <cell r="M71">
            <v>4</v>
          </cell>
          <cell r="N71">
            <v>1</v>
          </cell>
          <cell r="O71">
            <v>1</v>
          </cell>
          <cell r="P71">
            <v>2</v>
          </cell>
          <cell r="T71">
            <v>1</v>
          </cell>
          <cell r="U71">
            <v>2</v>
          </cell>
          <cell r="X71">
            <v>1</v>
          </cell>
        </row>
        <row r="72">
          <cell r="A72" t="str">
            <v>SALCEDO</v>
          </cell>
          <cell r="B72">
            <v>1</v>
          </cell>
          <cell r="G72">
            <v>1</v>
          </cell>
          <cell r="O72">
            <v>2</v>
          </cell>
          <cell r="P72">
            <v>1</v>
          </cell>
          <cell r="Q72">
            <v>2</v>
          </cell>
          <cell r="R72">
            <v>1</v>
          </cell>
          <cell r="T72">
            <v>1</v>
          </cell>
          <cell r="X72">
            <v>1</v>
          </cell>
        </row>
        <row r="73">
          <cell r="A73" t="str">
            <v>SAQUISILI</v>
          </cell>
          <cell r="J73">
            <v>1</v>
          </cell>
        </row>
        <row r="74">
          <cell r="A74" t="str">
            <v>SIGCHOS</v>
          </cell>
          <cell r="C74">
            <v>1</v>
          </cell>
          <cell r="I74">
            <v>1</v>
          </cell>
          <cell r="M74">
            <v>1</v>
          </cell>
          <cell r="N74">
            <v>1</v>
          </cell>
          <cell r="R74">
            <v>1</v>
          </cell>
          <cell r="U74">
            <v>1</v>
          </cell>
        </row>
        <row r="75">
          <cell r="A75" t="str">
            <v>TUNGURAHUA</v>
          </cell>
          <cell r="B75">
            <v>10</v>
          </cell>
          <cell r="C75">
            <v>11</v>
          </cell>
          <cell r="D75">
            <v>8</v>
          </cell>
          <cell r="E75">
            <v>8</v>
          </cell>
          <cell r="F75">
            <v>12</v>
          </cell>
          <cell r="G75">
            <v>9</v>
          </cell>
          <cell r="H75">
            <v>4</v>
          </cell>
          <cell r="I75">
            <v>9</v>
          </cell>
          <cell r="J75">
            <v>13</v>
          </cell>
          <cell r="K75">
            <v>9</v>
          </cell>
          <cell r="L75">
            <v>10</v>
          </cell>
          <cell r="M75">
            <v>8</v>
          </cell>
          <cell r="N75">
            <v>6</v>
          </cell>
          <cell r="O75">
            <v>9</v>
          </cell>
          <cell r="P75">
            <v>3</v>
          </cell>
          <cell r="Q75">
            <v>9</v>
          </cell>
          <cell r="R75">
            <v>3</v>
          </cell>
          <cell r="S75">
            <v>6</v>
          </cell>
          <cell r="T75">
            <v>7</v>
          </cell>
          <cell r="U75">
            <v>8</v>
          </cell>
          <cell r="V75">
            <v>6</v>
          </cell>
          <cell r="W75">
            <v>8</v>
          </cell>
          <cell r="X75">
            <v>2</v>
          </cell>
          <cell r="Y75">
            <v>5</v>
          </cell>
          <cell r="Z75">
            <v>1</v>
          </cell>
        </row>
        <row r="76">
          <cell r="A76" t="str">
            <v>AMBATO</v>
          </cell>
          <cell r="B76">
            <v>9</v>
          </cell>
          <cell r="C76">
            <v>6</v>
          </cell>
          <cell r="D76">
            <v>6</v>
          </cell>
          <cell r="E76">
            <v>7</v>
          </cell>
          <cell r="F76">
            <v>11</v>
          </cell>
          <cell r="G76">
            <v>7</v>
          </cell>
          <cell r="H76">
            <v>4</v>
          </cell>
          <cell r="I76">
            <v>6</v>
          </cell>
          <cell r="J76">
            <v>9</v>
          </cell>
          <cell r="K76">
            <v>8</v>
          </cell>
          <cell r="L76">
            <v>7</v>
          </cell>
          <cell r="M76">
            <v>7</v>
          </cell>
          <cell r="N76">
            <v>4</v>
          </cell>
          <cell r="O76">
            <v>6</v>
          </cell>
          <cell r="P76">
            <v>2</v>
          </cell>
          <cell r="Q76">
            <v>8</v>
          </cell>
          <cell r="R76">
            <v>2</v>
          </cell>
          <cell r="S76">
            <v>5</v>
          </cell>
          <cell r="T76">
            <v>6</v>
          </cell>
          <cell r="U76">
            <v>6</v>
          </cell>
          <cell r="V76">
            <v>6</v>
          </cell>
          <cell r="W76">
            <v>4</v>
          </cell>
          <cell r="X76">
            <v>2</v>
          </cell>
          <cell r="Y76">
            <v>3</v>
          </cell>
          <cell r="Z76">
            <v>1</v>
          </cell>
        </row>
        <row r="77">
          <cell r="A77" t="str">
            <v>BAÃ‘OS DE AGUA SANTA</v>
          </cell>
          <cell r="L77">
            <v>1</v>
          </cell>
          <cell r="Q77">
            <v>1</v>
          </cell>
          <cell r="T77">
            <v>1</v>
          </cell>
          <cell r="U77">
            <v>1</v>
          </cell>
          <cell r="W77">
            <v>1</v>
          </cell>
          <cell r="Y77">
            <v>2</v>
          </cell>
        </row>
        <row r="78">
          <cell r="A78" t="str">
            <v>PATATE</v>
          </cell>
          <cell r="C78">
            <v>1</v>
          </cell>
          <cell r="O78">
            <v>1</v>
          </cell>
        </row>
        <row r="79">
          <cell r="A79" t="str">
            <v>PELILEO</v>
          </cell>
          <cell r="B79">
            <v>1</v>
          </cell>
          <cell r="C79">
            <v>4</v>
          </cell>
          <cell r="G79">
            <v>1</v>
          </cell>
          <cell r="I79">
            <v>2</v>
          </cell>
          <cell r="J79">
            <v>1</v>
          </cell>
          <cell r="K79">
            <v>1</v>
          </cell>
          <cell r="L79">
            <v>2</v>
          </cell>
          <cell r="O79">
            <v>2</v>
          </cell>
          <cell r="U79">
            <v>1</v>
          </cell>
          <cell r="W79">
            <v>2</v>
          </cell>
        </row>
        <row r="80">
          <cell r="A80" t="str">
            <v>PILLARO</v>
          </cell>
          <cell r="D80">
            <v>1</v>
          </cell>
          <cell r="E80">
            <v>1</v>
          </cell>
          <cell r="F80">
            <v>1</v>
          </cell>
          <cell r="I80">
            <v>1</v>
          </cell>
          <cell r="J80">
            <v>3</v>
          </cell>
          <cell r="P80">
            <v>1</v>
          </cell>
          <cell r="R80">
            <v>1</v>
          </cell>
          <cell r="S80">
            <v>1</v>
          </cell>
          <cell r="W80">
            <v>1</v>
          </cell>
        </row>
        <row r="81">
          <cell r="A81" t="str">
            <v>QUERO</v>
          </cell>
          <cell r="D81">
            <v>1</v>
          </cell>
          <cell r="G81">
            <v>1</v>
          </cell>
          <cell r="N81">
            <v>1</v>
          </cell>
        </row>
        <row r="82">
          <cell r="A82" t="str">
            <v>TISALEO</v>
          </cell>
          <cell r="M82">
            <v>1</v>
          </cell>
          <cell r="N82">
            <v>1</v>
          </cell>
        </row>
        <row r="83">
          <cell r="A83" t="str">
            <v>ZONA 4</v>
          </cell>
          <cell r="B83">
            <v>28</v>
          </cell>
          <cell r="C83">
            <v>19</v>
          </cell>
          <cell r="D83">
            <v>40</v>
          </cell>
          <cell r="E83">
            <v>23</v>
          </cell>
          <cell r="F83">
            <v>24</v>
          </cell>
          <cell r="G83">
            <v>23</v>
          </cell>
          <cell r="H83">
            <v>20</v>
          </cell>
          <cell r="I83">
            <v>40</v>
          </cell>
          <cell r="J83">
            <v>25</v>
          </cell>
          <cell r="K83">
            <v>22</v>
          </cell>
          <cell r="L83">
            <v>24</v>
          </cell>
          <cell r="M83">
            <v>26</v>
          </cell>
          <cell r="N83">
            <v>22</v>
          </cell>
          <cell r="O83">
            <v>38</v>
          </cell>
          <cell r="P83">
            <v>28</v>
          </cell>
          <cell r="Q83">
            <v>30</v>
          </cell>
          <cell r="R83">
            <v>16</v>
          </cell>
          <cell r="S83">
            <v>26</v>
          </cell>
          <cell r="T83">
            <v>29</v>
          </cell>
          <cell r="U83">
            <v>29</v>
          </cell>
          <cell r="V83">
            <v>26</v>
          </cell>
          <cell r="W83">
            <v>24</v>
          </cell>
          <cell r="X83">
            <v>14</v>
          </cell>
          <cell r="Y83">
            <v>3</v>
          </cell>
        </row>
        <row r="84">
          <cell r="A84" t="str">
            <v>MANABI</v>
          </cell>
          <cell r="B84">
            <v>23</v>
          </cell>
          <cell r="C84">
            <v>17</v>
          </cell>
          <cell r="D84">
            <v>27</v>
          </cell>
          <cell r="E84">
            <v>17</v>
          </cell>
          <cell r="F84">
            <v>15</v>
          </cell>
          <cell r="G84">
            <v>16</v>
          </cell>
          <cell r="H84">
            <v>17</v>
          </cell>
          <cell r="I84">
            <v>25</v>
          </cell>
          <cell r="J84">
            <v>17</v>
          </cell>
          <cell r="K84">
            <v>15</v>
          </cell>
          <cell r="L84">
            <v>15</v>
          </cell>
          <cell r="M84">
            <v>16</v>
          </cell>
          <cell r="N84">
            <v>14</v>
          </cell>
          <cell r="O84">
            <v>31</v>
          </cell>
          <cell r="P84">
            <v>25</v>
          </cell>
          <cell r="Q84">
            <v>22</v>
          </cell>
          <cell r="R84">
            <v>13</v>
          </cell>
          <cell r="S84">
            <v>16</v>
          </cell>
          <cell r="T84">
            <v>20</v>
          </cell>
          <cell r="U84">
            <v>22</v>
          </cell>
          <cell r="V84">
            <v>20</v>
          </cell>
          <cell r="W84">
            <v>17</v>
          </cell>
          <cell r="X84">
            <v>7</v>
          </cell>
          <cell r="Y84">
            <v>2</v>
          </cell>
        </row>
        <row r="85">
          <cell r="A85" t="str">
            <v>24 DE MAYO</v>
          </cell>
          <cell r="E85">
            <v>1</v>
          </cell>
          <cell r="F85">
            <v>1</v>
          </cell>
          <cell r="G85">
            <v>1</v>
          </cell>
          <cell r="H85">
            <v>1</v>
          </cell>
          <cell r="Q85">
            <v>2</v>
          </cell>
          <cell r="S85">
            <v>1</v>
          </cell>
          <cell r="V85">
            <v>1</v>
          </cell>
          <cell r="W85">
            <v>1</v>
          </cell>
          <cell r="X85">
            <v>1</v>
          </cell>
        </row>
        <row r="86">
          <cell r="A86" t="str">
            <v>BOLIVAR</v>
          </cell>
          <cell r="B86">
            <v>1</v>
          </cell>
          <cell r="D86">
            <v>2</v>
          </cell>
          <cell r="E86">
            <v>1</v>
          </cell>
          <cell r="K86">
            <v>1</v>
          </cell>
          <cell r="L86">
            <v>1</v>
          </cell>
          <cell r="O86">
            <v>1</v>
          </cell>
          <cell r="U86">
            <v>1</v>
          </cell>
        </row>
        <row r="87">
          <cell r="A87" t="str">
            <v>CHONE</v>
          </cell>
          <cell r="B87">
            <v>1</v>
          </cell>
          <cell r="C87">
            <v>1</v>
          </cell>
          <cell r="D87">
            <v>1</v>
          </cell>
          <cell r="E87">
            <v>2</v>
          </cell>
          <cell r="F87">
            <v>2</v>
          </cell>
          <cell r="G87">
            <v>1</v>
          </cell>
          <cell r="H87">
            <v>1</v>
          </cell>
          <cell r="I87">
            <v>1</v>
          </cell>
          <cell r="J87">
            <v>5</v>
          </cell>
          <cell r="K87">
            <v>1</v>
          </cell>
          <cell r="M87">
            <v>3</v>
          </cell>
          <cell r="O87">
            <v>2</v>
          </cell>
          <cell r="P87">
            <v>3</v>
          </cell>
          <cell r="Q87">
            <v>2</v>
          </cell>
          <cell r="R87">
            <v>2</v>
          </cell>
          <cell r="S87">
            <v>2</v>
          </cell>
          <cell r="U87">
            <v>2</v>
          </cell>
          <cell r="V87">
            <v>3</v>
          </cell>
          <cell r="X87">
            <v>2</v>
          </cell>
        </row>
        <row r="88">
          <cell r="A88" t="str">
            <v>EL CARMEN</v>
          </cell>
          <cell r="B88">
            <v>1</v>
          </cell>
          <cell r="D88">
            <v>1</v>
          </cell>
          <cell r="E88">
            <v>2</v>
          </cell>
          <cell r="F88">
            <v>1</v>
          </cell>
          <cell r="I88">
            <v>1</v>
          </cell>
          <cell r="J88">
            <v>2</v>
          </cell>
          <cell r="K88">
            <v>1</v>
          </cell>
          <cell r="N88">
            <v>1</v>
          </cell>
          <cell r="O88">
            <v>3</v>
          </cell>
          <cell r="Q88">
            <v>1</v>
          </cell>
          <cell r="R88">
            <v>1</v>
          </cell>
          <cell r="S88">
            <v>1</v>
          </cell>
          <cell r="V88">
            <v>1</v>
          </cell>
          <cell r="Y88">
            <v>1</v>
          </cell>
        </row>
        <row r="89">
          <cell r="A89" t="str">
            <v>FLAVIO ALFARO</v>
          </cell>
          <cell r="C89">
            <v>1</v>
          </cell>
          <cell r="E89">
            <v>1</v>
          </cell>
          <cell r="I89">
            <v>1</v>
          </cell>
          <cell r="K89">
            <v>1</v>
          </cell>
          <cell r="L89">
            <v>2</v>
          </cell>
        </row>
        <row r="90">
          <cell r="A90" t="str">
            <v>JAMA</v>
          </cell>
          <cell r="I90">
            <v>1</v>
          </cell>
          <cell r="J90">
            <v>1</v>
          </cell>
          <cell r="O90">
            <v>2</v>
          </cell>
        </row>
        <row r="91">
          <cell r="A91" t="str">
            <v>JARAMIJO</v>
          </cell>
          <cell r="P91">
            <v>1</v>
          </cell>
          <cell r="S91">
            <v>1</v>
          </cell>
          <cell r="W91">
            <v>1</v>
          </cell>
        </row>
        <row r="92">
          <cell r="A92" t="str">
            <v>JIPIJAPA</v>
          </cell>
          <cell r="B92">
            <v>2</v>
          </cell>
          <cell r="D92">
            <v>1</v>
          </cell>
          <cell r="E92">
            <v>1</v>
          </cell>
          <cell r="F92">
            <v>1</v>
          </cell>
          <cell r="H92">
            <v>1</v>
          </cell>
          <cell r="J92">
            <v>1</v>
          </cell>
          <cell r="L92">
            <v>1</v>
          </cell>
          <cell r="M92">
            <v>1</v>
          </cell>
          <cell r="O92">
            <v>3</v>
          </cell>
          <cell r="P92">
            <v>2</v>
          </cell>
          <cell r="Q92">
            <v>1</v>
          </cell>
          <cell r="U92">
            <v>1</v>
          </cell>
          <cell r="V92">
            <v>2</v>
          </cell>
          <cell r="X92">
            <v>1</v>
          </cell>
        </row>
        <row r="93">
          <cell r="A93" t="str">
            <v>JUNIN</v>
          </cell>
          <cell r="H93">
            <v>1</v>
          </cell>
          <cell r="P93">
            <v>1</v>
          </cell>
        </row>
        <row r="94">
          <cell r="A94" t="str">
            <v>MANTA</v>
          </cell>
          <cell r="B94">
            <v>4</v>
          </cell>
          <cell r="C94">
            <v>11</v>
          </cell>
          <cell r="D94">
            <v>6</v>
          </cell>
          <cell r="E94">
            <v>4</v>
          </cell>
          <cell r="F94">
            <v>3</v>
          </cell>
          <cell r="G94">
            <v>5</v>
          </cell>
          <cell r="H94">
            <v>3</v>
          </cell>
          <cell r="I94">
            <v>6</v>
          </cell>
          <cell r="J94">
            <v>1</v>
          </cell>
          <cell r="K94">
            <v>1</v>
          </cell>
          <cell r="L94">
            <v>2</v>
          </cell>
          <cell r="M94">
            <v>6</v>
          </cell>
          <cell r="N94">
            <v>5</v>
          </cell>
          <cell r="O94">
            <v>8</v>
          </cell>
          <cell r="P94">
            <v>8</v>
          </cell>
          <cell r="Q94">
            <v>7</v>
          </cell>
          <cell r="R94">
            <v>2</v>
          </cell>
          <cell r="S94">
            <v>2</v>
          </cell>
          <cell r="T94">
            <v>9</v>
          </cell>
          <cell r="U94">
            <v>3</v>
          </cell>
          <cell r="V94">
            <v>6</v>
          </cell>
          <cell r="W94">
            <v>6</v>
          </cell>
          <cell r="X94">
            <v>1</v>
          </cell>
        </row>
        <row r="95">
          <cell r="A95" t="str">
            <v>MONTECRISTI</v>
          </cell>
          <cell r="B95">
            <v>3</v>
          </cell>
          <cell r="D95">
            <v>1</v>
          </cell>
          <cell r="E95">
            <v>1</v>
          </cell>
          <cell r="J95">
            <v>1</v>
          </cell>
          <cell r="L95">
            <v>1</v>
          </cell>
          <cell r="T95">
            <v>1</v>
          </cell>
          <cell r="V95">
            <v>2</v>
          </cell>
          <cell r="X95">
            <v>1</v>
          </cell>
        </row>
        <row r="96">
          <cell r="A96" t="str">
            <v>OLMEDO</v>
          </cell>
          <cell r="D96">
            <v>1</v>
          </cell>
          <cell r="G96">
            <v>1</v>
          </cell>
          <cell r="S96">
            <v>1</v>
          </cell>
          <cell r="W96">
            <v>1</v>
          </cell>
        </row>
        <row r="97">
          <cell r="A97" t="str">
            <v>PAJAN</v>
          </cell>
          <cell r="B97">
            <v>1</v>
          </cell>
          <cell r="J97">
            <v>1</v>
          </cell>
          <cell r="K97">
            <v>2</v>
          </cell>
          <cell r="M97">
            <v>1</v>
          </cell>
          <cell r="P97">
            <v>1</v>
          </cell>
          <cell r="Q97">
            <v>1</v>
          </cell>
          <cell r="R97">
            <v>1</v>
          </cell>
        </row>
        <row r="98">
          <cell r="A98" t="str">
            <v>PEDERNALES</v>
          </cell>
          <cell r="B98">
            <v>1</v>
          </cell>
          <cell r="C98">
            <v>1</v>
          </cell>
          <cell r="D98">
            <v>1</v>
          </cell>
          <cell r="E98">
            <v>1</v>
          </cell>
          <cell r="G98">
            <v>1</v>
          </cell>
          <cell r="K98">
            <v>1</v>
          </cell>
          <cell r="N98">
            <v>2</v>
          </cell>
          <cell r="O98">
            <v>1</v>
          </cell>
          <cell r="S98">
            <v>2</v>
          </cell>
        </row>
        <row r="99">
          <cell r="A99" t="str">
            <v>PICHINCHA</v>
          </cell>
          <cell r="B99">
            <v>1</v>
          </cell>
          <cell r="D99">
            <v>1</v>
          </cell>
          <cell r="N99">
            <v>2</v>
          </cell>
          <cell r="Q99">
            <v>1</v>
          </cell>
        </row>
        <row r="100">
          <cell r="A100" t="str">
            <v>PORTOVIEJO</v>
          </cell>
          <cell r="B100">
            <v>5</v>
          </cell>
          <cell r="C100">
            <v>2</v>
          </cell>
          <cell r="D100">
            <v>11</v>
          </cell>
          <cell r="E100">
            <v>2</v>
          </cell>
          <cell r="F100">
            <v>4</v>
          </cell>
          <cell r="G100">
            <v>5</v>
          </cell>
          <cell r="H100">
            <v>7</v>
          </cell>
          <cell r="I100">
            <v>8</v>
          </cell>
          <cell r="J100">
            <v>3</v>
          </cell>
          <cell r="K100">
            <v>6</v>
          </cell>
          <cell r="L100">
            <v>7</v>
          </cell>
          <cell r="M100">
            <v>3</v>
          </cell>
          <cell r="N100">
            <v>4</v>
          </cell>
          <cell r="O100">
            <v>6</v>
          </cell>
          <cell r="P100">
            <v>7</v>
          </cell>
          <cell r="Q100">
            <v>6</v>
          </cell>
          <cell r="R100">
            <v>6</v>
          </cell>
          <cell r="S100">
            <v>3</v>
          </cell>
          <cell r="T100">
            <v>8</v>
          </cell>
          <cell r="U100">
            <v>10</v>
          </cell>
          <cell r="V100">
            <v>4</v>
          </cell>
          <cell r="W100">
            <v>6</v>
          </cell>
          <cell r="X100">
            <v>1</v>
          </cell>
          <cell r="Y100">
            <v>1</v>
          </cell>
        </row>
        <row r="101">
          <cell r="A101" t="str">
            <v>PUERTO LOPEZ</v>
          </cell>
          <cell r="U101">
            <v>1</v>
          </cell>
          <cell r="W101">
            <v>1</v>
          </cell>
        </row>
        <row r="102">
          <cell r="A102" t="str">
            <v>ROCAFUERTE</v>
          </cell>
          <cell r="O102">
            <v>1</v>
          </cell>
          <cell r="P102">
            <v>1</v>
          </cell>
          <cell r="R102">
            <v>1</v>
          </cell>
          <cell r="T102">
            <v>1</v>
          </cell>
        </row>
        <row r="103">
          <cell r="A103" t="str">
            <v>SAN VICENTE</v>
          </cell>
          <cell r="D103">
            <v>1</v>
          </cell>
          <cell r="I103">
            <v>1</v>
          </cell>
          <cell r="K103">
            <v>1</v>
          </cell>
          <cell r="L103">
            <v>1</v>
          </cell>
          <cell r="U103">
            <v>2</v>
          </cell>
        </row>
        <row r="104">
          <cell r="A104" t="str">
            <v>SANTA ANA</v>
          </cell>
          <cell r="B104">
            <v>2</v>
          </cell>
          <cell r="C104">
            <v>1</v>
          </cell>
          <cell r="F104">
            <v>1</v>
          </cell>
          <cell r="H104">
            <v>1</v>
          </cell>
          <cell r="I104">
            <v>1</v>
          </cell>
          <cell r="M104">
            <v>1</v>
          </cell>
          <cell r="O104">
            <v>1</v>
          </cell>
          <cell r="P104">
            <v>1</v>
          </cell>
          <cell r="T104">
            <v>1</v>
          </cell>
        </row>
        <row r="105">
          <cell r="A105" t="str">
            <v>SUCRE</v>
          </cell>
          <cell r="F105">
            <v>2</v>
          </cell>
          <cell r="G105">
            <v>2</v>
          </cell>
          <cell r="H105">
            <v>2</v>
          </cell>
          <cell r="I105">
            <v>4</v>
          </cell>
          <cell r="J105">
            <v>2</v>
          </cell>
          <cell r="M105">
            <v>1</v>
          </cell>
          <cell r="O105">
            <v>3</v>
          </cell>
          <cell r="Q105">
            <v>1</v>
          </cell>
          <cell r="S105">
            <v>2</v>
          </cell>
          <cell r="U105">
            <v>1</v>
          </cell>
        </row>
        <row r="106">
          <cell r="A106" t="str">
            <v>TOSAGUA</v>
          </cell>
          <cell r="B106">
            <v>1</v>
          </cell>
          <cell r="E106">
            <v>1</v>
          </cell>
          <cell r="I106">
            <v>1</v>
          </cell>
          <cell r="S106">
            <v>1</v>
          </cell>
          <cell r="U106">
            <v>1</v>
          </cell>
          <cell r="V106">
            <v>1</v>
          </cell>
          <cell r="W106">
            <v>1</v>
          </cell>
        </row>
        <row r="107">
          <cell r="A107" t="str">
            <v>SANTO DOMINGO DE LOS TSACHILAS</v>
          </cell>
          <cell r="B107">
            <v>5</v>
          </cell>
          <cell r="C107">
            <v>2</v>
          </cell>
          <cell r="D107">
            <v>13</v>
          </cell>
          <cell r="E107">
            <v>6</v>
          </cell>
          <cell r="F107">
            <v>9</v>
          </cell>
          <cell r="G107">
            <v>7</v>
          </cell>
          <cell r="H107">
            <v>3</v>
          </cell>
          <cell r="I107">
            <v>15</v>
          </cell>
          <cell r="J107">
            <v>8</v>
          </cell>
          <cell r="K107">
            <v>7</v>
          </cell>
          <cell r="L107">
            <v>9</v>
          </cell>
          <cell r="M107">
            <v>10</v>
          </cell>
          <cell r="N107">
            <v>8</v>
          </cell>
          <cell r="O107">
            <v>7</v>
          </cell>
          <cell r="P107">
            <v>3</v>
          </cell>
          <cell r="Q107">
            <v>8</v>
          </cell>
          <cell r="R107">
            <v>3</v>
          </cell>
          <cell r="S107">
            <v>10</v>
          </cell>
          <cell r="T107">
            <v>9</v>
          </cell>
          <cell r="U107">
            <v>7</v>
          </cell>
          <cell r="V107">
            <v>6</v>
          </cell>
          <cell r="W107">
            <v>7</v>
          </cell>
          <cell r="X107">
            <v>7</v>
          </cell>
          <cell r="Y107">
            <v>1</v>
          </cell>
        </row>
        <row r="108">
          <cell r="A108" t="str">
            <v>LA CONCORDIA</v>
          </cell>
          <cell r="D108">
            <v>2</v>
          </cell>
          <cell r="F108">
            <v>1</v>
          </cell>
          <cell r="K108">
            <v>1</v>
          </cell>
          <cell r="L108">
            <v>1</v>
          </cell>
          <cell r="M108">
            <v>1</v>
          </cell>
          <cell r="N108">
            <v>1</v>
          </cell>
          <cell r="O108">
            <v>2</v>
          </cell>
          <cell r="S108">
            <v>1</v>
          </cell>
        </row>
        <row r="109">
          <cell r="A109" t="str">
            <v>SANTO DOMINGO</v>
          </cell>
          <cell r="B109">
            <v>5</v>
          </cell>
          <cell r="C109">
            <v>2</v>
          </cell>
          <cell r="D109">
            <v>11</v>
          </cell>
          <cell r="E109">
            <v>6</v>
          </cell>
          <cell r="F109">
            <v>8</v>
          </cell>
          <cell r="G109">
            <v>7</v>
          </cell>
          <cell r="H109">
            <v>3</v>
          </cell>
          <cell r="I109">
            <v>15</v>
          </cell>
          <cell r="J109">
            <v>8</v>
          </cell>
          <cell r="K109">
            <v>6</v>
          </cell>
          <cell r="L109">
            <v>8</v>
          </cell>
          <cell r="M109">
            <v>9</v>
          </cell>
          <cell r="N109">
            <v>7</v>
          </cell>
          <cell r="O109">
            <v>5</v>
          </cell>
          <cell r="P109">
            <v>3</v>
          </cell>
          <cell r="Q109">
            <v>8</v>
          </cell>
          <cell r="R109">
            <v>3</v>
          </cell>
          <cell r="S109">
            <v>9</v>
          </cell>
          <cell r="T109">
            <v>9</v>
          </cell>
          <cell r="U109">
            <v>7</v>
          </cell>
          <cell r="V109">
            <v>6</v>
          </cell>
          <cell r="W109">
            <v>7</v>
          </cell>
          <cell r="X109">
            <v>7</v>
          </cell>
          <cell r="Y109">
            <v>1</v>
          </cell>
        </row>
        <row r="110">
          <cell r="A110" t="str">
            <v>ZONA 5</v>
          </cell>
          <cell r="B110">
            <v>21</v>
          </cell>
          <cell r="C110">
            <v>20</v>
          </cell>
          <cell r="D110">
            <v>14</v>
          </cell>
          <cell r="E110">
            <v>13</v>
          </cell>
          <cell r="F110">
            <v>12</v>
          </cell>
          <cell r="G110">
            <v>20</v>
          </cell>
          <cell r="H110">
            <v>24</v>
          </cell>
          <cell r="I110">
            <v>18</v>
          </cell>
          <cell r="J110">
            <v>21</v>
          </cell>
          <cell r="K110">
            <v>11</v>
          </cell>
          <cell r="L110">
            <v>13</v>
          </cell>
          <cell r="M110">
            <v>26</v>
          </cell>
          <cell r="N110">
            <v>15</v>
          </cell>
          <cell r="O110">
            <v>16</v>
          </cell>
          <cell r="P110">
            <v>16</v>
          </cell>
          <cell r="Q110">
            <v>11</v>
          </cell>
          <cell r="R110">
            <v>13</v>
          </cell>
          <cell r="S110">
            <v>23</v>
          </cell>
          <cell r="T110">
            <v>24</v>
          </cell>
          <cell r="U110">
            <v>10</v>
          </cell>
          <cell r="V110">
            <v>19</v>
          </cell>
          <cell r="W110">
            <v>14</v>
          </cell>
          <cell r="X110">
            <v>14</v>
          </cell>
          <cell r="Y110">
            <v>5</v>
          </cell>
          <cell r="Z110">
            <v>1</v>
          </cell>
        </row>
        <row r="111">
          <cell r="A111" t="str">
            <v>GALAPAGOS</v>
          </cell>
          <cell r="N111">
            <v>1</v>
          </cell>
          <cell r="R111">
            <v>1</v>
          </cell>
        </row>
        <row r="112">
          <cell r="A112" t="str">
            <v>SAN CRISTOBAL</v>
          </cell>
          <cell r="R112">
            <v>1</v>
          </cell>
        </row>
        <row r="113">
          <cell r="A113" t="str">
            <v>SANTA CRUZ</v>
          </cell>
          <cell r="N113">
            <v>1</v>
          </cell>
        </row>
        <row r="114">
          <cell r="A114" t="str">
            <v>LOS RIOS</v>
          </cell>
          <cell r="B114">
            <v>18</v>
          </cell>
          <cell r="C114">
            <v>14</v>
          </cell>
          <cell r="D114">
            <v>9</v>
          </cell>
          <cell r="E114">
            <v>11</v>
          </cell>
          <cell r="F114">
            <v>12</v>
          </cell>
          <cell r="G114">
            <v>12</v>
          </cell>
          <cell r="H114">
            <v>18</v>
          </cell>
          <cell r="I114">
            <v>14</v>
          </cell>
          <cell r="J114">
            <v>16</v>
          </cell>
          <cell r="K114">
            <v>7</v>
          </cell>
          <cell r="L114">
            <v>11</v>
          </cell>
          <cell r="M114">
            <v>20</v>
          </cell>
          <cell r="N114">
            <v>9</v>
          </cell>
          <cell r="O114">
            <v>12</v>
          </cell>
          <cell r="P114">
            <v>12</v>
          </cell>
          <cell r="Q114">
            <v>10</v>
          </cell>
          <cell r="R114">
            <v>10</v>
          </cell>
          <cell r="S114">
            <v>21</v>
          </cell>
          <cell r="T114">
            <v>20</v>
          </cell>
          <cell r="U114">
            <v>10</v>
          </cell>
          <cell r="V114">
            <v>14</v>
          </cell>
          <cell r="W114">
            <v>10</v>
          </cell>
          <cell r="X114">
            <v>12</v>
          </cell>
          <cell r="Y114">
            <v>3</v>
          </cell>
        </row>
        <row r="115">
          <cell r="A115" t="str">
            <v>BABA</v>
          </cell>
          <cell r="G115">
            <v>1</v>
          </cell>
          <cell r="J115">
            <v>1</v>
          </cell>
          <cell r="M115">
            <v>2</v>
          </cell>
          <cell r="S115">
            <v>2</v>
          </cell>
          <cell r="T115">
            <v>1</v>
          </cell>
          <cell r="U115">
            <v>2</v>
          </cell>
          <cell r="X115">
            <v>1</v>
          </cell>
        </row>
        <row r="116">
          <cell r="A116" t="str">
            <v>BABAHOYO</v>
          </cell>
          <cell r="B116">
            <v>7</v>
          </cell>
          <cell r="C116">
            <v>3</v>
          </cell>
          <cell r="D116">
            <v>1</v>
          </cell>
          <cell r="E116">
            <v>4</v>
          </cell>
          <cell r="F116">
            <v>1</v>
          </cell>
          <cell r="G116">
            <v>3</v>
          </cell>
          <cell r="H116">
            <v>3</v>
          </cell>
          <cell r="I116">
            <v>3</v>
          </cell>
          <cell r="J116">
            <v>4</v>
          </cell>
          <cell r="L116">
            <v>6</v>
          </cell>
          <cell r="M116">
            <v>1</v>
          </cell>
          <cell r="N116">
            <v>3</v>
          </cell>
          <cell r="O116">
            <v>6</v>
          </cell>
          <cell r="P116">
            <v>6</v>
          </cell>
          <cell r="Q116">
            <v>1</v>
          </cell>
          <cell r="R116">
            <v>5</v>
          </cell>
          <cell r="S116">
            <v>10</v>
          </cell>
          <cell r="T116">
            <v>3</v>
          </cell>
          <cell r="U116">
            <v>2</v>
          </cell>
          <cell r="V116">
            <v>5</v>
          </cell>
          <cell r="W116">
            <v>2</v>
          </cell>
          <cell r="X116">
            <v>4</v>
          </cell>
          <cell r="Y116">
            <v>2</v>
          </cell>
        </row>
        <row r="117">
          <cell r="A117" t="str">
            <v>BUENA FE</v>
          </cell>
          <cell r="B117">
            <v>2</v>
          </cell>
          <cell r="C117">
            <v>1</v>
          </cell>
          <cell r="D117">
            <v>1</v>
          </cell>
          <cell r="F117">
            <v>1</v>
          </cell>
          <cell r="G117">
            <v>1</v>
          </cell>
          <cell r="H117">
            <v>2</v>
          </cell>
          <cell r="I117">
            <v>2</v>
          </cell>
          <cell r="K117">
            <v>2</v>
          </cell>
          <cell r="L117">
            <v>1</v>
          </cell>
          <cell r="M117">
            <v>5</v>
          </cell>
          <cell r="N117">
            <v>2</v>
          </cell>
          <cell r="S117">
            <v>2</v>
          </cell>
          <cell r="W117">
            <v>1</v>
          </cell>
        </row>
        <row r="118">
          <cell r="A118" t="str">
            <v>MOCACHE</v>
          </cell>
          <cell r="B118">
            <v>2</v>
          </cell>
          <cell r="E118">
            <v>2</v>
          </cell>
          <cell r="G118">
            <v>1</v>
          </cell>
          <cell r="H118">
            <v>1</v>
          </cell>
          <cell r="I118">
            <v>1</v>
          </cell>
          <cell r="J118">
            <v>2</v>
          </cell>
          <cell r="Q118">
            <v>1</v>
          </cell>
          <cell r="R118">
            <v>1</v>
          </cell>
          <cell r="T118">
            <v>1</v>
          </cell>
        </row>
        <row r="119">
          <cell r="A119" t="str">
            <v>MONTALVO</v>
          </cell>
          <cell r="E119">
            <v>1</v>
          </cell>
          <cell r="I119">
            <v>1</v>
          </cell>
          <cell r="P119">
            <v>1</v>
          </cell>
          <cell r="T119">
            <v>1</v>
          </cell>
        </row>
        <row r="120">
          <cell r="A120" t="str">
            <v>PALENQUE</v>
          </cell>
          <cell r="F120">
            <v>1</v>
          </cell>
          <cell r="G120">
            <v>1</v>
          </cell>
          <cell r="L120">
            <v>2</v>
          </cell>
          <cell r="T120">
            <v>1</v>
          </cell>
        </row>
        <row r="121">
          <cell r="A121" t="str">
            <v>PUEBLOVIEJO</v>
          </cell>
          <cell r="B121">
            <v>2</v>
          </cell>
          <cell r="F121">
            <v>1</v>
          </cell>
          <cell r="H121">
            <v>1</v>
          </cell>
          <cell r="I121">
            <v>1</v>
          </cell>
          <cell r="M121">
            <v>1</v>
          </cell>
          <cell r="N121">
            <v>1</v>
          </cell>
          <cell r="W121">
            <v>1</v>
          </cell>
          <cell r="X121">
            <v>2</v>
          </cell>
        </row>
        <row r="122">
          <cell r="A122" t="str">
            <v>QUEVEDO</v>
          </cell>
          <cell r="B122">
            <v>2</v>
          </cell>
          <cell r="C122">
            <v>4</v>
          </cell>
          <cell r="D122">
            <v>5</v>
          </cell>
          <cell r="E122">
            <v>1</v>
          </cell>
          <cell r="F122">
            <v>7</v>
          </cell>
          <cell r="G122">
            <v>3</v>
          </cell>
          <cell r="H122">
            <v>9</v>
          </cell>
          <cell r="I122">
            <v>5</v>
          </cell>
          <cell r="J122">
            <v>6</v>
          </cell>
          <cell r="K122">
            <v>3</v>
          </cell>
          <cell r="M122">
            <v>6</v>
          </cell>
          <cell r="N122">
            <v>3</v>
          </cell>
          <cell r="O122">
            <v>4</v>
          </cell>
          <cell r="P122">
            <v>3</v>
          </cell>
          <cell r="Q122">
            <v>3</v>
          </cell>
          <cell r="R122">
            <v>2</v>
          </cell>
          <cell r="S122">
            <v>3</v>
          </cell>
          <cell r="T122">
            <v>8</v>
          </cell>
          <cell r="U122">
            <v>3</v>
          </cell>
          <cell r="V122">
            <v>7</v>
          </cell>
          <cell r="W122">
            <v>5</v>
          </cell>
          <cell r="X122">
            <v>2</v>
          </cell>
        </row>
        <row r="123">
          <cell r="A123" t="str">
            <v>QUINSALOMA</v>
          </cell>
          <cell r="D123">
            <v>1</v>
          </cell>
          <cell r="I123">
            <v>1</v>
          </cell>
          <cell r="Q123">
            <v>1</v>
          </cell>
        </row>
        <row r="124">
          <cell r="A124" t="str">
            <v>URDANETA</v>
          </cell>
          <cell r="B124">
            <v>1</v>
          </cell>
          <cell r="D124">
            <v>1</v>
          </cell>
          <cell r="E124">
            <v>1</v>
          </cell>
          <cell r="G124">
            <v>1</v>
          </cell>
          <cell r="K124">
            <v>1</v>
          </cell>
          <cell r="M124">
            <v>1</v>
          </cell>
          <cell r="O124">
            <v>1</v>
          </cell>
          <cell r="Q124">
            <v>1</v>
          </cell>
          <cell r="S124">
            <v>1</v>
          </cell>
          <cell r="V124">
            <v>1</v>
          </cell>
          <cell r="X124">
            <v>1</v>
          </cell>
        </row>
        <row r="125">
          <cell r="A125" t="str">
            <v>VALENCIA</v>
          </cell>
          <cell r="C125">
            <v>1</v>
          </cell>
          <cell r="F125">
            <v>1</v>
          </cell>
          <cell r="M125">
            <v>1</v>
          </cell>
          <cell r="S125">
            <v>1</v>
          </cell>
          <cell r="W125">
            <v>1</v>
          </cell>
          <cell r="X125">
            <v>1</v>
          </cell>
        </row>
        <row r="126">
          <cell r="A126" t="str">
            <v>VENTANAS</v>
          </cell>
          <cell r="B126">
            <v>2</v>
          </cell>
          <cell r="C126">
            <v>2</v>
          </cell>
          <cell r="E126">
            <v>1</v>
          </cell>
          <cell r="H126">
            <v>2</v>
          </cell>
          <cell r="K126">
            <v>1</v>
          </cell>
          <cell r="L126">
            <v>2</v>
          </cell>
          <cell r="Q126">
            <v>1</v>
          </cell>
          <cell r="R126">
            <v>2</v>
          </cell>
          <cell r="T126">
            <v>1</v>
          </cell>
          <cell r="U126">
            <v>2</v>
          </cell>
          <cell r="V126">
            <v>1</v>
          </cell>
          <cell r="Y126">
            <v>1</v>
          </cell>
        </row>
        <row r="127">
          <cell r="A127" t="str">
            <v>VINCES</v>
          </cell>
          <cell r="C127">
            <v>3</v>
          </cell>
          <cell r="E127">
            <v>1</v>
          </cell>
          <cell r="G127">
            <v>1</v>
          </cell>
          <cell r="J127">
            <v>3</v>
          </cell>
          <cell r="M127">
            <v>3</v>
          </cell>
          <cell r="O127">
            <v>1</v>
          </cell>
          <cell r="P127">
            <v>2</v>
          </cell>
          <cell r="Q127">
            <v>2</v>
          </cell>
          <cell r="S127">
            <v>2</v>
          </cell>
          <cell r="T127">
            <v>4</v>
          </cell>
          <cell r="U127">
            <v>1</v>
          </cell>
          <cell r="X127">
            <v>1</v>
          </cell>
        </row>
        <row r="128">
          <cell r="A128" t="str">
            <v>SANTA ELENA</v>
          </cell>
          <cell r="B128">
            <v>3</v>
          </cell>
          <cell r="C128">
            <v>6</v>
          </cell>
          <cell r="D128">
            <v>5</v>
          </cell>
          <cell r="E128">
            <v>2</v>
          </cell>
          <cell r="G128">
            <v>8</v>
          </cell>
          <cell r="H128">
            <v>6</v>
          </cell>
          <cell r="I128">
            <v>4</v>
          </cell>
          <cell r="J128">
            <v>5</v>
          </cell>
          <cell r="K128">
            <v>4</v>
          </cell>
          <cell r="L128">
            <v>2</v>
          </cell>
          <cell r="M128">
            <v>6</v>
          </cell>
          <cell r="N128">
            <v>5</v>
          </cell>
          <cell r="O128">
            <v>4</v>
          </cell>
          <cell r="P128">
            <v>4</v>
          </cell>
          <cell r="Q128">
            <v>1</v>
          </cell>
          <cell r="R128">
            <v>2</v>
          </cell>
          <cell r="S128">
            <v>2</v>
          </cell>
          <cell r="T128">
            <v>4</v>
          </cell>
          <cell r="V128">
            <v>5</v>
          </cell>
          <cell r="W128">
            <v>4</v>
          </cell>
          <cell r="X128">
            <v>2</v>
          </cell>
          <cell r="Y128">
            <v>2</v>
          </cell>
          <cell r="Z128">
            <v>1</v>
          </cell>
        </row>
        <row r="129">
          <cell r="A129" t="str">
            <v>LA LIBERTAD</v>
          </cell>
          <cell r="B129">
            <v>1</v>
          </cell>
          <cell r="E129">
            <v>1</v>
          </cell>
          <cell r="G129">
            <v>2</v>
          </cell>
          <cell r="H129">
            <v>1</v>
          </cell>
          <cell r="I129">
            <v>2</v>
          </cell>
          <cell r="J129">
            <v>2</v>
          </cell>
          <cell r="M129">
            <v>2</v>
          </cell>
          <cell r="N129">
            <v>2</v>
          </cell>
          <cell r="P129">
            <v>2</v>
          </cell>
          <cell r="S129">
            <v>1</v>
          </cell>
          <cell r="T129">
            <v>2</v>
          </cell>
          <cell r="V129">
            <v>3</v>
          </cell>
        </row>
        <row r="130">
          <cell r="A130" t="str">
            <v>SALINAS</v>
          </cell>
          <cell r="B130">
            <v>1</v>
          </cell>
          <cell r="C130">
            <v>3</v>
          </cell>
          <cell r="E130">
            <v>1</v>
          </cell>
          <cell r="G130">
            <v>1</v>
          </cell>
          <cell r="H130">
            <v>2</v>
          </cell>
          <cell r="M130">
            <v>1</v>
          </cell>
          <cell r="N130">
            <v>1</v>
          </cell>
          <cell r="O130">
            <v>2</v>
          </cell>
          <cell r="P130">
            <v>1</v>
          </cell>
          <cell r="S130">
            <v>1</v>
          </cell>
        </row>
        <row r="131">
          <cell r="A131" t="str">
            <v>SANTA ELENA</v>
          </cell>
          <cell r="B131">
            <v>1</v>
          </cell>
          <cell r="C131">
            <v>3</v>
          </cell>
          <cell r="D131">
            <v>5</v>
          </cell>
          <cell r="G131">
            <v>5</v>
          </cell>
          <cell r="H131">
            <v>3</v>
          </cell>
          <cell r="I131">
            <v>2</v>
          </cell>
          <cell r="J131">
            <v>3</v>
          </cell>
          <cell r="K131">
            <v>4</v>
          </cell>
          <cell r="L131">
            <v>2</v>
          </cell>
          <cell r="M131">
            <v>3</v>
          </cell>
          <cell r="N131">
            <v>2</v>
          </cell>
          <cell r="O131">
            <v>2</v>
          </cell>
          <cell r="P131">
            <v>1</v>
          </cell>
          <cell r="Q131">
            <v>1</v>
          </cell>
          <cell r="R131">
            <v>2</v>
          </cell>
          <cell r="T131">
            <v>2</v>
          </cell>
          <cell r="V131">
            <v>2</v>
          </cell>
          <cell r="W131">
            <v>4</v>
          </cell>
          <cell r="X131">
            <v>2</v>
          </cell>
          <cell r="Y131">
            <v>2</v>
          </cell>
          <cell r="Z131">
            <v>1</v>
          </cell>
        </row>
        <row r="132">
          <cell r="A132" t="str">
            <v>ZONA 6</v>
          </cell>
          <cell r="B132">
            <v>17</v>
          </cell>
          <cell r="C132">
            <v>17</v>
          </cell>
          <cell r="D132">
            <v>19</v>
          </cell>
          <cell r="E132">
            <v>15</v>
          </cell>
          <cell r="F132">
            <v>22</v>
          </cell>
          <cell r="G132">
            <v>19</v>
          </cell>
          <cell r="H132">
            <v>16</v>
          </cell>
          <cell r="I132">
            <v>13</v>
          </cell>
          <cell r="J132">
            <v>11</v>
          </cell>
          <cell r="K132">
            <v>16</v>
          </cell>
          <cell r="L132">
            <v>19</v>
          </cell>
          <cell r="M132">
            <v>14</v>
          </cell>
          <cell r="N132">
            <v>17</v>
          </cell>
          <cell r="O132">
            <v>16</v>
          </cell>
          <cell r="P132">
            <v>15</v>
          </cell>
          <cell r="Q132">
            <v>16</v>
          </cell>
          <cell r="R132">
            <v>14</v>
          </cell>
          <cell r="S132">
            <v>24</v>
          </cell>
          <cell r="T132">
            <v>17</v>
          </cell>
          <cell r="U132">
            <v>17</v>
          </cell>
          <cell r="V132">
            <v>14</v>
          </cell>
          <cell r="W132">
            <v>15</v>
          </cell>
          <cell r="X132">
            <v>10</v>
          </cell>
          <cell r="Y132">
            <v>4</v>
          </cell>
          <cell r="Z132">
            <v>2</v>
          </cell>
        </row>
        <row r="133">
          <cell r="A133" t="str">
            <v>AZUAY</v>
          </cell>
          <cell r="B133">
            <v>13</v>
          </cell>
          <cell r="C133">
            <v>12</v>
          </cell>
          <cell r="D133">
            <v>12</v>
          </cell>
          <cell r="E133">
            <v>9</v>
          </cell>
          <cell r="F133">
            <v>13</v>
          </cell>
          <cell r="G133">
            <v>16</v>
          </cell>
          <cell r="H133">
            <v>12</v>
          </cell>
          <cell r="I133">
            <v>10</v>
          </cell>
          <cell r="J133">
            <v>8</v>
          </cell>
          <cell r="K133">
            <v>9</v>
          </cell>
          <cell r="L133">
            <v>14</v>
          </cell>
          <cell r="M133">
            <v>10</v>
          </cell>
          <cell r="N133">
            <v>14</v>
          </cell>
          <cell r="O133">
            <v>12</v>
          </cell>
          <cell r="P133">
            <v>13</v>
          </cell>
          <cell r="Q133">
            <v>13</v>
          </cell>
          <cell r="R133">
            <v>12</v>
          </cell>
          <cell r="S133">
            <v>19</v>
          </cell>
          <cell r="T133">
            <v>14</v>
          </cell>
          <cell r="U133">
            <v>10</v>
          </cell>
          <cell r="V133">
            <v>13</v>
          </cell>
          <cell r="W133">
            <v>10</v>
          </cell>
          <cell r="X133">
            <v>6</v>
          </cell>
          <cell r="Y133">
            <v>2</v>
          </cell>
          <cell r="Z133">
            <v>1</v>
          </cell>
        </row>
        <row r="134">
          <cell r="A134" t="str">
            <v>CAMILO PONCE ENRIQUEZ</v>
          </cell>
          <cell r="C134">
            <v>1</v>
          </cell>
          <cell r="G134">
            <v>1</v>
          </cell>
          <cell r="J134">
            <v>1</v>
          </cell>
          <cell r="L134">
            <v>1</v>
          </cell>
          <cell r="M134">
            <v>1</v>
          </cell>
          <cell r="O134">
            <v>3</v>
          </cell>
          <cell r="V134">
            <v>2</v>
          </cell>
          <cell r="X134">
            <v>1</v>
          </cell>
        </row>
        <row r="135">
          <cell r="A135" t="str">
            <v>CHORDELEG</v>
          </cell>
          <cell r="E135">
            <v>1</v>
          </cell>
          <cell r="G135">
            <v>1</v>
          </cell>
          <cell r="H135">
            <v>2</v>
          </cell>
          <cell r="I135">
            <v>1</v>
          </cell>
          <cell r="K135">
            <v>1</v>
          </cell>
          <cell r="W135">
            <v>1</v>
          </cell>
        </row>
        <row r="136">
          <cell r="A136" t="str">
            <v>CUENCA</v>
          </cell>
          <cell r="B136">
            <v>8</v>
          </cell>
          <cell r="C136">
            <v>11</v>
          </cell>
          <cell r="D136">
            <v>12</v>
          </cell>
          <cell r="E136">
            <v>8</v>
          </cell>
          <cell r="F136">
            <v>10</v>
          </cell>
          <cell r="G136">
            <v>13</v>
          </cell>
          <cell r="H136">
            <v>8</v>
          </cell>
          <cell r="I136">
            <v>9</v>
          </cell>
          <cell r="J136">
            <v>4</v>
          </cell>
          <cell r="K136">
            <v>8</v>
          </cell>
          <cell r="L136">
            <v>8</v>
          </cell>
          <cell r="M136">
            <v>8</v>
          </cell>
          <cell r="N136">
            <v>14</v>
          </cell>
          <cell r="O136">
            <v>7</v>
          </cell>
          <cell r="P136">
            <v>10</v>
          </cell>
          <cell r="Q136">
            <v>10</v>
          </cell>
          <cell r="R136">
            <v>10</v>
          </cell>
          <cell r="S136">
            <v>15</v>
          </cell>
          <cell r="T136">
            <v>10</v>
          </cell>
          <cell r="U136">
            <v>9</v>
          </cell>
          <cell r="V136">
            <v>11</v>
          </cell>
          <cell r="W136">
            <v>8</v>
          </cell>
          <cell r="X136">
            <v>5</v>
          </cell>
          <cell r="Y136">
            <v>2</v>
          </cell>
          <cell r="Z136">
            <v>1</v>
          </cell>
        </row>
        <row r="137">
          <cell r="A137" t="str">
            <v>EL PAN</v>
          </cell>
          <cell r="O137">
            <v>1</v>
          </cell>
          <cell r="T137">
            <v>1</v>
          </cell>
          <cell r="U137">
            <v>1</v>
          </cell>
        </row>
        <row r="138">
          <cell r="A138" t="str">
            <v>GIRON</v>
          </cell>
          <cell r="L138">
            <v>1</v>
          </cell>
          <cell r="S138">
            <v>1</v>
          </cell>
        </row>
        <row r="139">
          <cell r="A139" t="str">
            <v>GUACHAPALA</v>
          </cell>
          <cell r="S139">
            <v>1</v>
          </cell>
        </row>
        <row r="140">
          <cell r="A140" t="str">
            <v>GUALACEO</v>
          </cell>
          <cell r="B140">
            <v>1</v>
          </cell>
          <cell r="F140">
            <v>2</v>
          </cell>
          <cell r="H140">
            <v>1</v>
          </cell>
          <cell r="J140">
            <v>2</v>
          </cell>
          <cell r="L140">
            <v>3</v>
          </cell>
          <cell r="M140">
            <v>1</v>
          </cell>
          <cell r="P140">
            <v>1</v>
          </cell>
          <cell r="S140">
            <v>1</v>
          </cell>
          <cell r="T140">
            <v>1</v>
          </cell>
        </row>
        <row r="141">
          <cell r="A141" t="str">
            <v>NABON</v>
          </cell>
          <cell r="B141">
            <v>2</v>
          </cell>
          <cell r="G141">
            <v>1</v>
          </cell>
          <cell r="P141">
            <v>1</v>
          </cell>
          <cell r="Q141">
            <v>1</v>
          </cell>
        </row>
        <row r="142">
          <cell r="A142" t="str">
            <v>PAUTE</v>
          </cell>
          <cell r="B142">
            <v>1</v>
          </cell>
          <cell r="F142">
            <v>1</v>
          </cell>
          <cell r="J142">
            <v>1</v>
          </cell>
          <cell r="S142">
            <v>1</v>
          </cell>
          <cell r="W142">
            <v>1</v>
          </cell>
        </row>
        <row r="143">
          <cell r="A143" t="str">
            <v>PUCARA</v>
          </cell>
          <cell r="H143">
            <v>1</v>
          </cell>
        </row>
        <row r="144">
          <cell r="A144" t="str">
            <v>SANTA ISABEL</v>
          </cell>
          <cell r="B144">
            <v>1</v>
          </cell>
          <cell r="Q144">
            <v>2</v>
          </cell>
          <cell r="R144">
            <v>1</v>
          </cell>
          <cell r="T144">
            <v>1</v>
          </cell>
        </row>
        <row r="145">
          <cell r="A145" t="str">
            <v>SEVILLA DE ORO</v>
          </cell>
          <cell r="O145">
            <v>1</v>
          </cell>
          <cell r="R145">
            <v>1</v>
          </cell>
        </row>
        <row r="146">
          <cell r="A146" t="str">
            <v>SIGSIG</v>
          </cell>
          <cell r="L146">
            <v>1</v>
          </cell>
          <cell r="P146">
            <v>1</v>
          </cell>
          <cell r="T146">
            <v>1</v>
          </cell>
        </row>
        <row r="147">
          <cell r="A147" t="str">
            <v>CAÃ‘AR</v>
          </cell>
          <cell r="B147">
            <v>2</v>
          </cell>
          <cell r="C147">
            <v>3</v>
          </cell>
          <cell r="D147">
            <v>6</v>
          </cell>
          <cell r="E147">
            <v>4</v>
          </cell>
          <cell r="F147">
            <v>6</v>
          </cell>
          <cell r="G147">
            <v>3</v>
          </cell>
          <cell r="H147">
            <v>2</v>
          </cell>
          <cell r="I147">
            <v>2</v>
          </cell>
          <cell r="J147">
            <v>2</v>
          </cell>
          <cell r="K147">
            <v>5</v>
          </cell>
          <cell r="L147">
            <v>3</v>
          </cell>
          <cell r="M147">
            <v>4</v>
          </cell>
          <cell r="N147">
            <v>3</v>
          </cell>
          <cell r="O147">
            <v>4</v>
          </cell>
          <cell r="P147">
            <v>2</v>
          </cell>
          <cell r="Q147">
            <v>2</v>
          </cell>
          <cell r="R147">
            <v>1</v>
          </cell>
          <cell r="S147">
            <v>3</v>
          </cell>
          <cell r="T147">
            <v>2</v>
          </cell>
          <cell r="U147">
            <v>5</v>
          </cell>
          <cell r="V147">
            <v>1</v>
          </cell>
          <cell r="W147">
            <v>3</v>
          </cell>
          <cell r="X147">
            <v>3</v>
          </cell>
          <cell r="Y147">
            <v>2</v>
          </cell>
          <cell r="Z147">
            <v>1</v>
          </cell>
        </row>
        <row r="148">
          <cell r="A148" t="str">
            <v>AZOGUES</v>
          </cell>
          <cell r="B148">
            <v>1</v>
          </cell>
          <cell r="C148">
            <v>2</v>
          </cell>
          <cell r="D148">
            <v>3</v>
          </cell>
          <cell r="E148">
            <v>1</v>
          </cell>
          <cell r="F148">
            <v>2</v>
          </cell>
          <cell r="G148">
            <v>1</v>
          </cell>
          <cell r="H148">
            <v>1</v>
          </cell>
          <cell r="I148">
            <v>1</v>
          </cell>
          <cell r="J148">
            <v>2</v>
          </cell>
          <cell r="K148">
            <v>1</v>
          </cell>
          <cell r="L148">
            <v>3</v>
          </cell>
          <cell r="M148">
            <v>1</v>
          </cell>
          <cell r="N148">
            <v>2</v>
          </cell>
          <cell r="O148">
            <v>3</v>
          </cell>
          <cell r="P148">
            <v>1</v>
          </cell>
          <cell r="Q148">
            <v>1</v>
          </cell>
          <cell r="S148">
            <v>1</v>
          </cell>
          <cell r="T148">
            <v>1</v>
          </cell>
          <cell r="U148">
            <v>3</v>
          </cell>
          <cell r="W148">
            <v>3</v>
          </cell>
          <cell r="X148">
            <v>1</v>
          </cell>
          <cell r="Y148">
            <v>2</v>
          </cell>
          <cell r="Z148">
            <v>1</v>
          </cell>
        </row>
        <row r="149">
          <cell r="A149" t="str">
            <v>BIBLIAN</v>
          </cell>
          <cell r="F149">
            <v>2</v>
          </cell>
          <cell r="K149">
            <v>2</v>
          </cell>
          <cell r="N149">
            <v>1</v>
          </cell>
          <cell r="P149">
            <v>1</v>
          </cell>
          <cell r="U149">
            <v>1</v>
          </cell>
          <cell r="V149">
            <v>1</v>
          </cell>
          <cell r="X149">
            <v>1</v>
          </cell>
        </row>
        <row r="150">
          <cell r="A150" t="str">
            <v>CAÃ‘AR</v>
          </cell>
          <cell r="B150">
            <v>1</v>
          </cell>
          <cell r="D150">
            <v>2</v>
          </cell>
          <cell r="G150">
            <v>1</v>
          </cell>
          <cell r="H150">
            <v>1</v>
          </cell>
          <cell r="M150">
            <v>1</v>
          </cell>
          <cell r="S150">
            <v>1</v>
          </cell>
          <cell r="X150">
            <v>1</v>
          </cell>
        </row>
        <row r="151">
          <cell r="A151" t="str">
            <v>DELEG</v>
          </cell>
          <cell r="F151">
            <v>1</v>
          </cell>
        </row>
        <row r="152">
          <cell r="A152" t="str">
            <v>EL TAMBO</v>
          </cell>
          <cell r="D152">
            <v>1</v>
          </cell>
          <cell r="K152">
            <v>1</v>
          </cell>
        </row>
        <row r="153">
          <cell r="A153" t="str">
            <v>LA TRONCAL</v>
          </cell>
          <cell r="C153">
            <v>1</v>
          </cell>
          <cell r="E153">
            <v>3</v>
          </cell>
          <cell r="F153">
            <v>1</v>
          </cell>
          <cell r="G153">
            <v>1</v>
          </cell>
          <cell r="I153">
            <v>1</v>
          </cell>
          <cell r="K153">
            <v>1</v>
          </cell>
          <cell r="M153">
            <v>2</v>
          </cell>
          <cell r="O153">
            <v>1</v>
          </cell>
          <cell r="Q153">
            <v>1</v>
          </cell>
          <cell r="R153">
            <v>1</v>
          </cell>
          <cell r="S153">
            <v>1</v>
          </cell>
          <cell r="T153">
            <v>1</v>
          </cell>
          <cell r="U153">
            <v>1</v>
          </cell>
        </row>
        <row r="154">
          <cell r="A154" t="str">
            <v>MORONA SANTIAGO</v>
          </cell>
          <cell r="B154">
            <v>2</v>
          </cell>
          <cell r="C154">
            <v>2</v>
          </cell>
          <cell r="D154">
            <v>1</v>
          </cell>
          <cell r="E154">
            <v>2</v>
          </cell>
          <cell r="F154">
            <v>3</v>
          </cell>
          <cell r="H154">
            <v>2</v>
          </cell>
          <cell r="I154">
            <v>1</v>
          </cell>
          <cell r="J154">
            <v>1</v>
          </cell>
          <cell r="K154">
            <v>2</v>
          </cell>
          <cell r="L154">
            <v>2</v>
          </cell>
          <cell r="Q154">
            <v>1</v>
          </cell>
          <cell r="R154">
            <v>1</v>
          </cell>
          <cell r="S154">
            <v>2</v>
          </cell>
          <cell r="T154">
            <v>1</v>
          </cell>
          <cell r="U154">
            <v>2</v>
          </cell>
          <cell r="W154">
            <v>2</v>
          </cell>
          <cell r="X154">
            <v>1</v>
          </cell>
        </row>
        <row r="155">
          <cell r="A155" t="str">
            <v>GUALAQUIZA</v>
          </cell>
          <cell r="B155">
            <v>1</v>
          </cell>
          <cell r="I155">
            <v>1</v>
          </cell>
          <cell r="R155">
            <v>1</v>
          </cell>
        </row>
        <row r="156">
          <cell r="A156" t="str">
            <v>LIMON INDANZA</v>
          </cell>
          <cell r="F156">
            <v>1</v>
          </cell>
          <cell r="J156">
            <v>1</v>
          </cell>
        </row>
        <row r="157">
          <cell r="A157" t="str">
            <v>MORONA</v>
          </cell>
          <cell r="B157">
            <v>1</v>
          </cell>
          <cell r="C157">
            <v>2</v>
          </cell>
          <cell r="E157">
            <v>1</v>
          </cell>
          <cell r="F157">
            <v>2</v>
          </cell>
          <cell r="H157">
            <v>1</v>
          </cell>
          <cell r="K157">
            <v>1</v>
          </cell>
          <cell r="L157">
            <v>1</v>
          </cell>
          <cell r="S157">
            <v>1</v>
          </cell>
          <cell r="T157">
            <v>1</v>
          </cell>
          <cell r="U157">
            <v>2</v>
          </cell>
          <cell r="W157">
            <v>2</v>
          </cell>
        </row>
        <row r="158">
          <cell r="A158" t="str">
            <v>PALORA</v>
          </cell>
          <cell r="S158">
            <v>1</v>
          </cell>
        </row>
        <row r="159">
          <cell r="A159" t="str">
            <v>SUCUA</v>
          </cell>
          <cell r="D159">
            <v>1</v>
          </cell>
          <cell r="E159">
            <v>1</v>
          </cell>
          <cell r="H159">
            <v>1</v>
          </cell>
          <cell r="K159">
            <v>1</v>
          </cell>
          <cell r="L159">
            <v>1</v>
          </cell>
          <cell r="Q159">
            <v>1</v>
          </cell>
          <cell r="X159">
            <v>1</v>
          </cell>
        </row>
        <row r="160">
          <cell r="A160" t="str">
            <v>ZONA 7</v>
          </cell>
          <cell r="B160">
            <v>21</v>
          </cell>
          <cell r="C160">
            <v>13</v>
          </cell>
          <cell r="D160">
            <v>23</v>
          </cell>
          <cell r="E160">
            <v>14</v>
          </cell>
          <cell r="F160">
            <v>19</v>
          </cell>
          <cell r="G160">
            <v>12</v>
          </cell>
          <cell r="H160">
            <v>17</v>
          </cell>
          <cell r="I160">
            <v>24</v>
          </cell>
          <cell r="J160">
            <v>13</v>
          </cell>
          <cell r="K160">
            <v>13</v>
          </cell>
          <cell r="L160">
            <v>13</v>
          </cell>
          <cell r="M160">
            <v>15</v>
          </cell>
          <cell r="N160">
            <v>16</v>
          </cell>
          <cell r="O160">
            <v>9</v>
          </cell>
          <cell r="P160">
            <v>21</v>
          </cell>
          <cell r="Q160">
            <v>10</v>
          </cell>
          <cell r="R160">
            <v>21</v>
          </cell>
          <cell r="S160">
            <v>16</v>
          </cell>
          <cell r="T160">
            <v>18</v>
          </cell>
          <cell r="U160">
            <v>15</v>
          </cell>
          <cell r="V160">
            <v>7</v>
          </cell>
          <cell r="W160">
            <v>10</v>
          </cell>
          <cell r="X160">
            <v>10</v>
          </cell>
          <cell r="Y160">
            <v>2</v>
          </cell>
        </row>
        <row r="161">
          <cell r="A161" t="str">
            <v>EL ORO</v>
          </cell>
          <cell r="B161">
            <v>10</v>
          </cell>
          <cell r="C161">
            <v>8</v>
          </cell>
          <cell r="D161">
            <v>16</v>
          </cell>
          <cell r="E161">
            <v>10</v>
          </cell>
          <cell r="F161">
            <v>7</v>
          </cell>
          <cell r="G161">
            <v>5</v>
          </cell>
          <cell r="H161">
            <v>10</v>
          </cell>
          <cell r="I161">
            <v>17</v>
          </cell>
          <cell r="J161">
            <v>9</v>
          </cell>
          <cell r="K161">
            <v>9</v>
          </cell>
          <cell r="L161">
            <v>6</v>
          </cell>
          <cell r="M161">
            <v>5</v>
          </cell>
          <cell r="N161">
            <v>9</v>
          </cell>
          <cell r="O161">
            <v>7</v>
          </cell>
          <cell r="P161">
            <v>12</v>
          </cell>
          <cell r="Q161">
            <v>8</v>
          </cell>
          <cell r="R161">
            <v>8</v>
          </cell>
          <cell r="S161">
            <v>8</v>
          </cell>
          <cell r="T161">
            <v>15</v>
          </cell>
          <cell r="U161">
            <v>9</v>
          </cell>
          <cell r="V161">
            <v>3</v>
          </cell>
          <cell r="W161">
            <v>7</v>
          </cell>
          <cell r="X161">
            <v>7</v>
          </cell>
          <cell r="Y161">
            <v>1</v>
          </cell>
        </row>
        <row r="162">
          <cell r="A162" t="str">
            <v>ARENILLAS</v>
          </cell>
          <cell r="B162">
            <v>1</v>
          </cell>
          <cell r="T162">
            <v>2</v>
          </cell>
          <cell r="X162">
            <v>1</v>
          </cell>
        </row>
        <row r="163">
          <cell r="A163" t="str">
            <v>BALSAS</v>
          </cell>
          <cell r="E163">
            <v>1</v>
          </cell>
        </row>
        <row r="164">
          <cell r="A164" t="str">
            <v>EL GUABO</v>
          </cell>
          <cell r="C164">
            <v>1</v>
          </cell>
          <cell r="D164">
            <v>1</v>
          </cell>
          <cell r="F164">
            <v>2</v>
          </cell>
          <cell r="I164">
            <v>1</v>
          </cell>
          <cell r="M164">
            <v>1</v>
          </cell>
          <cell r="P164">
            <v>1</v>
          </cell>
          <cell r="X164">
            <v>2</v>
          </cell>
        </row>
        <row r="165">
          <cell r="A165" t="str">
            <v>HUAQUILLAS</v>
          </cell>
          <cell r="D165">
            <v>2</v>
          </cell>
          <cell r="E165">
            <v>1</v>
          </cell>
          <cell r="H165">
            <v>1</v>
          </cell>
          <cell r="I165">
            <v>1</v>
          </cell>
          <cell r="Q165">
            <v>1</v>
          </cell>
          <cell r="R165">
            <v>1</v>
          </cell>
          <cell r="S165">
            <v>1</v>
          </cell>
          <cell r="T165">
            <v>1</v>
          </cell>
          <cell r="V165">
            <v>1</v>
          </cell>
        </row>
        <row r="166">
          <cell r="A166" t="str">
            <v>LAS LAJAS</v>
          </cell>
          <cell r="R166">
            <v>1</v>
          </cell>
          <cell r="V166">
            <v>1</v>
          </cell>
        </row>
        <row r="167">
          <cell r="A167" t="str">
            <v>MACHALA</v>
          </cell>
          <cell r="B167">
            <v>7</v>
          </cell>
          <cell r="C167">
            <v>5</v>
          </cell>
          <cell r="D167">
            <v>8</v>
          </cell>
          <cell r="E167">
            <v>6</v>
          </cell>
          <cell r="F167">
            <v>4</v>
          </cell>
          <cell r="G167">
            <v>5</v>
          </cell>
          <cell r="H167">
            <v>6</v>
          </cell>
          <cell r="I167">
            <v>9</v>
          </cell>
          <cell r="J167">
            <v>4</v>
          </cell>
          <cell r="K167">
            <v>6</v>
          </cell>
          <cell r="L167">
            <v>4</v>
          </cell>
          <cell r="M167">
            <v>3</v>
          </cell>
          <cell r="N167">
            <v>5</v>
          </cell>
          <cell r="O167">
            <v>6</v>
          </cell>
          <cell r="P167">
            <v>5</v>
          </cell>
          <cell r="Q167">
            <v>5</v>
          </cell>
          <cell r="R167">
            <v>4</v>
          </cell>
          <cell r="S167">
            <v>6</v>
          </cell>
          <cell r="T167">
            <v>8</v>
          </cell>
          <cell r="U167">
            <v>7</v>
          </cell>
          <cell r="V167">
            <v>1</v>
          </cell>
          <cell r="W167">
            <v>6</v>
          </cell>
          <cell r="X167">
            <v>1</v>
          </cell>
          <cell r="Y167">
            <v>1</v>
          </cell>
        </row>
        <row r="168">
          <cell r="A168" t="str">
            <v>MARCABELI</v>
          </cell>
          <cell r="L168">
            <v>1</v>
          </cell>
          <cell r="U168">
            <v>1</v>
          </cell>
        </row>
        <row r="169">
          <cell r="A169" t="str">
            <v>PASAJE</v>
          </cell>
          <cell r="C169">
            <v>1</v>
          </cell>
          <cell r="D169">
            <v>2</v>
          </cell>
          <cell r="E169">
            <v>1</v>
          </cell>
          <cell r="H169">
            <v>2</v>
          </cell>
          <cell r="I169">
            <v>1</v>
          </cell>
          <cell r="J169">
            <v>2</v>
          </cell>
          <cell r="K169">
            <v>1</v>
          </cell>
          <cell r="N169">
            <v>2</v>
          </cell>
          <cell r="O169">
            <v>1</v>
          </cell>
          <cell r="P169">
            <v>3</v>
          </cell>
          <cell r="Q169">
            <v>1</v>
          </cell>
          <cell r="T169">
            <v>2</v>
          </cell>
          <cell r="W169">
            <v>1</v>
          </cell>
          <cell r="X169">
            <v>1</v>
          </cell>
        </row>
        <row r="170">
          <cell r="A170" t="str">
            <v>PIÃ‘AS</v>
          </cell>
          <cell r="D170">
            <v>2</v>
          </cell>
          <cell r="F170">
            <v>1</v>
          </cell>
          <cell r="I170">
            <v>2</v>
          </cell>
          <cell r="J170">
            <v>2</v>
          </cell>
          <cell r="K170">
            <v>2</v>
          </cell>
          <cell r="L170">
            <v>1</v>
          </cell>
          <cell r="N170">
            <v>2</v>
          </cell>
          <cell r="P170">
            <v>1</v>
          </cell>
          <cell r="T170">
            <v>2</v>
          </cell>
          <cell r="X170">
            <v>2</v>
          </cell>
        </row>
        <row r="171">
          <cell r="A171" t="str">
            <v>PORTOVELO</v>
          </cell>
          <cell r="R171">
            <v>2</v>
          </cell>
        </row>
        <row r="172">
          <cell r="A172" t="str">
            <v>SANTA ROSA</v>
          </cell>
          <cell r="B172">
            <v>1</v>
          </cell>
          <cell r="C172">
            <v>1</v>
          </cell>
          <cell r="D172">
            <v>1</v>
          </cell>
          <cell r="E172">
            <v>1</v>
          </cell>
          <cell r="I172">
            <v>1</v>
          </cell>
          <cell r="J172">
            <v>1</v>
          </cell>
          <cell r="P172">
            <v>2</v>
          </cell>
          <cell r="Q172">
            <v>1</v>
          </cell>
          <cell r="S172">
            <v>1</v>
          </cell>
          <cell r="U172">
            <v>1</v>
          </cell>
        </row>
        <row r="173">
          <cell r="A173" t="str">
            <v>ZARUMA</v>
          </cell>
          <cell r="B173">
            <v>1</v>
          </cell>
          <cell r="H173">
            <v>1</v>
          </cell>
          <cell r="I173">
            <v>2</v>
          </cell>
          <cell r="M173">
            <v>1</v>
          </cell>
        </row>
        <row r="174">
          <cell r="A174" t="str">
            <v>LOJA</v>
          </cell>
          <cell r="B174">
            <v>11</v>
          </cell>
          <cell r="C174">
            <v>5</v>
          </cell>
          <cell r="D174">
            <v>7</v>
          </cell>
          <cell r="E174">
            <v>4</v>
          </cell>
          <cell r="F174">
            <v>12</v>
          </cell>
          <cell r="G174">
            <v>7</v>
          </cell>
          <cell r="H174">
            <v>5</v>
          </cell>
          <cell r="I174">
            <v>6</v>
          </cell>
          <cell r="J174">
            <v>4</v>
          </cell>
          <cell r="K174">
            <v>4</v>
          </cell>
          <cell r="L174">
            <v>7</v>
          </cell>
          <cell r="M174">
            <v>9</v>
          </cell>
          <cell r="N174">
            <v>6</v>
          </cell>
          <cell r="O174">
            <v>2</v>
          </cell>
          <cell r="P174">
            <v>9</v>
          </cell>
          <cell r="Q174">
            <v>2</v>
          </cell>
          <cell r="R174">
            <v>12</v>
          </cell>
          <cell r="S174">
            <v>7</v>
          </cell>
          <cell r="T174">
            <v>3</v>
          </cell>
          <cell r="U174">
            <v>6</v>
          </cell>
          <cell r="V174">
            <v>3</v>
          </cell>
          <cell r="W174">
            <v>3</v>
          </cell>
          <cell r="X174">
            <v>3</v>
          </cell>
          <cell r="Y174">
            <v>1</v>
          </cell>
        </row>
        <row r="175">
          <cell r="A175" t="str">
            <v>CALVAS</v>
          </cell>
          <cell r="B175">
            <v>1</v>
          </cell>
          <cell r="E175">
            <v>1</v>
          </cell>
          <cell r="F175">
            <v>1</v>
          </cell>
          <cell r="N175">
            <v>1</v>
          </cell>
          <cell r="P175">
            <v>2</v>
          </cell>
          <cell r="U175">
            <v>1</v>
          </cell>
        </row>
        <row r="176">
          <cell r="A176" t="str">
            <v>CATAMAYO</v>
          </cell>
          <cell r="I176">
            <v>1</v>
          </cell>
          <cell r="K176">
            <v>1</v>
          </cell>
        </row>
        <row r="177">
          <cell r="A177" t="str">
            <v>CELICA</v>
          </cell>
          <cell r="B177">
            <v>1</v>
          </cell>
          <cell r="M177">
            <v>1</v>
          </cell>
        </row>
        <row r="178">
          <cell r="A178" t="str">
            <v>CHAGUARPAMBA</v>
          </cell>
          <cell r="R178">
            <v>1</v>
          </cell>
        </row>
        <row r="179">
          <cell r="A179" t="str">
            <v>ESPINDOLA</v>
          </cell>
          <cell r="P179">
            <v>1</v>
          </cell>
          <cell r="R179">
            <v>1</v>
          </cell>
        </row>
        <row r="180">
          <cell r="A180" t="str">
            <v>GONZANAMA</v>
          </cell>
          <cell r="F180">
            <v>1</v>
          </cell>
          <cell r="L180">
            <v>1</v>
          </cell>
          <cell r="N180">
            <v>1</v>
          </cell>
          <cell r="R180">
            <v>1</v>
          </cell>
        </row>
        <row r="181">
          <cell r="A181" t="str">
            <v>LOJA</v>
          </cell>
          <cell r="B181">
            <v>7</v>
          </cell>
          <cell r="C181">
            <v>4</v>
          </cell>
          <cell r="D181">
            <v>7</v>
          </cell>
          <cell r="E181">
            <v>3</v>
          </cell>
          <cell r="F181">
            <v>9</v>
          </cell>
          <cell r="G181">
            <v>6</v>
          </cell>
          <cell r="H181">
            <v>3</v>
          </cell>
          <cell r="I181">
            <v>4</v>
          </cell>
          <cell r="J181">
            <v>4</v>
          </cell>
          <cell r="K181">
            <v>3</v>
          </cell>
          <cell r="L181">
            <v>6</v>
          </cell>
          <cell r="M181">
            <v>8</v>
          </cell>
          <cell r="N181">
            <v>4</v>
          </cell>
          <cell r="O181">
            <v>1</v>
          </cell>
          <cell r="P181">
            <v>5</v>
          </cell>
          <cell r="Q181">
            <v>2</v>
          </cell>
          <cell r="R181">
            <v>7</v>
          </cell>
          <cell r="S181">
            <v>6</v>
          </cell>
          <cell r="T181">
            <v>3</v>
          </cell>
          <cell r="U181">
            <v>4</v>
          </cell>
          <cell r="V181">
            <v>3</v>
          </cell>
          <cell r="W181">
            <v>3</v>
          </cell>
          <cell r="X181">
            <v>3</v>
          </cell>
          <cell r="Y181">
            <v>1</v>
          </cell>
        </row>
        <row r="182">
          <cell r="A182" t="str">
            <v>MACARA</v>
          </cell>
          <cell r="C182">
            <v>1</v>
          </cell>
        </row>
        <row r="183">
          <cell r="A183" t="str">
            <v>OLMEDO</v>
          </cell>
          <cell r="U183">
            <v>1</v>
          </cell>
        </row>
        <row r="184">
          <cell r="A184" t="str">
            <v>PALTAS</v>
          </cell>
          <cell r="B184">
            <v>1</v>
          </cell>
          <cell r="F184">
            <v>1</v>
          </cell>
          <cell r="H184">
            <v>2</v>
          </cell>
          <cell r="I184">
            <v>1</v>
          </cell>
          <cell r="S184">
            <v>1</v>
          </cell>
        </row>
        <row r="185">
          <cell r="A185" t="str">
            <v>PUYANGO</v>
          </cell>
          <cell r="R185">
            <v>1</v>
          </cell>
        </row>
        <row r="186">
          <cell r="A186" t="str">
            <v>SARAGURO</v>
          </cell>
          <cell r="G186">
            <v>1</v>
          </cell>
          <cell r="P186">
            <v>1</v>
          </cell>
          <cell r="R186">
            <v>1</v>
          </cell>
        </row>
        <row r="187">
          <cell r="A187" t="str">
            <v>SOZORANGA</v>
          </cell>
          <cell r="B187">
            <v>1</v>
          </cell>
          <cell r="O187">
            <v>1</v>
          </cell>
        </row>
        <row r="188">
          <cell r="A188" t="str">
            <v>ZAMORA CHINCHIPE</v>
          </cell>
          <cell r="H188">
            <v>2</v>
          </cell>
          <cell r="I188">
            <v>1</v>
          </cell>
          <cell r="M188">
            <v>1</v>
          </cell>
          <cell r="N188">
            <v>1</v>
          </cell>
          <cell r="R188">
            <v>1</v>
          </cell>
          <cell r="S188">
            <v>1</v>
          </cell>
          <cell r="V188">
            <v>1</v>
          </cell>
        </row>
        <row r="189">
          <cell r="A189" t="str">
            <v>CHINCHIPE</v>
          </cell>
          <cell r="V189">
            <v>1</v>
          </cell>
        </row>
        <row r="190">
          <cell r="A190" t="str">
            <v>EL PANGUI</v>
          </cell>
          <cell r="S190">
            <v>1</v>
          </cell>
        </row>
        <row r="191">
          <cell r="A191" t="str">
            <v>PALANDA</v>
          </cell>
          <cell r="M191">
            <v>1</v>
          </cell>
          <cell r="N191">
            <v>1</v>
          </cell>
        </row>
        <row r="192">
          <cell r="A192" t="str">
            <v>YACUAMBI</v>
          </cell>
          <cell r="H192">
            <v>1</v>
          </cell>
        </row>
        <row r="193">
          <cell r="A193" t="str">
            <v>YANTZAZA</v>
          </cell>
          <cell r="H193">
            <v>1</v>
          </cell>
          <cell r="R193">
            <v>1</v>
          </cell>
        </row>
        <row r="194">
          <cell r="A194" t="str">
            <v>ZAMORA</v>
          </cell>
          <cell r="I194">
            <v>1</v>
          </cell>
        </row>
        <row r="195">
          <cell r="A195" t="str">
            <v>ZONA 8</v>
          </cell>
          <cell r="B195">
            <v>65</v>
          </cell>
          <cell r="C195">
            <v>51</v>
          </cell>
          <cell r="D195">
            <v>77</v>
          </cell>
          <cell r="E195">
            <v>58</v>
          </cell>
          <cell r="F195">
            <v>75</v>
          </cell>
          <cell r="G195">
            <v>65</v>
          </cell>
          <cell r="H195">
            <v>78</v>
          </cell>
          <cell r="I195">
            <v>72</v>
          </cell>
          <cell r="J195">
            <v>80</v>
          </cell>
          <cell r="K195">
            <v>75</v>
          </cell>
          <cell r="L195">
            <v>74</v>
          </cell>
          <cell r="M195">
            <v>73</v>
          </cell>
          <cell r="N195">
            <v>79</v>
          </cell>
          <cell r="O195">
            <v>67</v>
          </cell>
          <cell r="P195">
            <v>64</v>
          </cell>
          <cell r="Q195">
            <v>63</v>
          </cell>
          <cell r="R195">
            <v>61</v>
          </cell>
          <cell r="S195">
            <v>61</v>
          </cell>
          <cell r="T195">
            <v>85</v>
          </cell>
          <cell r="U195">
            <v>85</v>
          </cell>
          <cell r="V195">
            <v>76</v>
          </cell>
          <cell r="W195">
            <v>74</v>
          </cell>
          <cell r="X195">
            <v>70</v>
          </cell>
          <cell r="Y195">
            <v>52</v>
          </cell>
          <cell r="Z195">
            <v>32</v>
          </cell>
        </row>
        <row r="196">
          <cell r="A196" t="str">
            <v>GUAYAS</v>
          </cell>
          <cell r="B196">
            <v>65</v>
          </cell>
          <cell r="C196">
            <v>51</v>
          </cell>
          <cell r="D196">
            <v>77</v>
          </cell>
          <cell r="E196">
            <v>58</v>
          </cell>
          <cell r="F196">
            <v>75</v>
          </cell>
          <cell r="G196">
            <v>65</v>
          </cell>
          <cell r="H196">
            <v>78</v>
          </cell>
          <cell r="I196">
            <v>72</v>
          </cell>
          <cell r="J196">
            <v>80</v>
          </cell>
          <cell r="K196">
            <v>75</v>
          </cell>
          <cell r="L196">
            <v>74</v>
          </cell>
          <cell r="M196">
            <v>73</v>
          </cell>
          <cell r="N196">
            <v>79</v>
          </cell>
          <cell r="O196">
            <v>67</v>
          </cell>
          <cell r="P196">
            <v>64</v>
          </cell>
          <cell r="Q196">
            <v>63</v>
          </cell>
          <cell r="R196">
            <v>61</v>
          </cell>
          <cell r="S196">
            <v>61</v>
          </cell>
          <cell r="T196">
            <v>85</v>
          </cell>
          <cell r="U196">
            <v>85</v>
          </cell>
          <cell r="V196">
            <v>76</v>
          </cell>
          <cell r="W196">
            <v>74</v>
          </cell>
          <cell r="X196">
            <v>70</v>
          </cell>
          <cell r="Y196">
            <v>52</v>
          </cell>
          <cell r="Z196">
            <v>32</v>
          </cell>
        </row>
        <row r="197">
          <cell r="A197" t="str">
            <v>ALFREDO BAQUERIZO MORENO (JUJAN)</v>
          </cell>
          <cell r="C197">
            <v>1</v>
          </cell>
          <cell r="J197">
            <v>2</v>
          </cell>
          <cell r="L197">
            <v>1</v>
          </cell>
          <cell r="M197">
            <v>1</v>
          </cell>
        </row>
        <row r="198">
          <cell r="A198" t="str">
            <v>BALAO</v>
          </cell>
          <cell r="B198">
            <v>1</v>
          </cell>
          <cell r="N198">
            <v>1</v>
          </cell>
          <cell r="T198">
            <v>1</v>
          </cell>
        </row>
        <row r="199">
          <cell r="A199" t="str">
            <v>BALZAR</v>
          </cell>
          <cell r="D199">
            <v>1</v>
          </cell>
          <cell r="H199">
            <v>1</v>
          </cell>
          <cell r="I199">
            <v>2</v>
          </cell>
          <cell r="J199">
            <v>2</v>
          </cell>
          <cell r="K199">
            <v>3</v>
          </cell>
          <cell r="L199">
            <v>1</v>
          </cell>
          <cell r="N199">
            <v>3</v>
          </cell>
          <cell r="P199">
            <v>2</v>
          </cell>
          <cell r="R199">
            <v>1</v>
          </cell>
          <cell r="S199">
            <v>2</v>
          </cell>
          <cell r="U199">
            <v>1</v>
          </cell>
        </row>
        <row r="200">
          <cell r="A200" t="str">
            <v>COLIMES</v>
          </cell>
          <cell r="D200">
            <v>3</v>
          </cell>
          <cell r="L200">
            <v>1</v>
          </cell>
          <cell r="R200">
            <v>2</v>
          </cell>
          <cell r="T200">
            <v>2</v>
          </cell>
          <cell r="V200">
            <v>1</v>
          </cell>
          <cell r="W200">
            <v>2</v>
          </cell>
          <cell r="X200">
            <v>1</v>
          </cell>
        </row>
        <row r="201">
          <cell r="A201" t="str">
            <v>CORONEL MARCELINO MARIDUEÃ‘A</v>
          </cell>
          <cell r="B201">
            <v>1</v>
          </cell>
          <cell r="P201">
            <v>2</v>
          </cell>
        </row>
        <row r="202">
          <cell r="A202" t="str">
            <v>DAULE</v>
          </cell>
          <cell r="B202">
            <v>3</v>
          </cell>
          <cell r="C202">
            <v>1</v>
          </cell>
          <cell r="D202">
            <v>6</v>
          </cell>
          <cell r="F202">
            <v>2</v>
          </cell>
          <cell r="G202">
            <v>1</v>
          </cell>
          <cell r="H202">
            <v>4</v>
          </cell>
          <cell r="I202">
            <v>3</v>
          </cell>
          <cell r="K202">
            <v>1</v>
          </cell>
          <cell r="L202">
            <v>3</v>
          </cell>
          <cell r="M202">
            <v>1</v>
          </cell>
          <cell r="N202">
            <v>2</v>
          </cell>
          <cell r="P202">
            <v>2</v>
          </cell>
          <cell r="Q202">
            <v>3</v>
          </cell>
          <cell r="R202">
            <v>2</v>
          </cell>
          <cell r="S202">
            <v>2</v>
          </cell>
          <cell r="T202">
            <v>4</v>
          </cell>
          <cell r="U202">
            <v>1</v>
          </cell>
          <cell r="V202">
            <v>3</v>
          </cell>
          <cell r="X202">
            <v>3</v>
          </cell>
          <cell r="Z202">
            <v>1</v>
          </cell>
        </row>
        <row r="203">
          <cell r="A203" t="str">
            <v>DURAN</v>
          </cell>
          <cell r="B203">
            <v>1</v>
          </cell>
          <cell r="C203">
            <v>1</v>
          </cell>
          <cell r="D203">
            <v>4</v>
          </cell>
          <cell r="E203">
            <v>2</v>
          </cell>
          <cell r="F203">
            <v>2</v>
          </cell>
          <cell r="G203">
            <v>3</v>
          </cell>
          <cell r="H203">
            <v>1</v>
          </cell>
          <cell r="I203">
            <v>4</v>
          </cell>
          <cell r="J203">
            <v>1</v>
          </cell>
          <cell r="K203">
            <v>2</v>
          </cell>
          <cell r="L203">
            <v>5</v>
          </cell>
          <cell r="M203">
            <v>2</v>
          </cell>
          <cell r="O203">
            <v>1</v>
          </cell>
          <cell r="P203">
            <v>1</v>
          </cell>
          <cell r="Q203">
            <v>2</v>
          </cell>
          <cell r="R203">
            <v>1</v>
          </cell>
          <cell r="T203">
            <v>1</v>
          </cell>
          <cell r="U203">
            <v>3</v>
          </cell>
          <cell r="V203">
            <v>3</v>
          </cell>
          <cell r="W203">
            <v>2</v>
          </cell>
          <cell r="X203">
            <v>3</v>
          </cell>
          <cell r="Y203">
            <v>3</v>
          </cell>
          <cell r="Z203">
            <v>2</v>
          </cell>
        </row>
        <row r="204">
          <cell r="A204" t="str">
            <v>EL EMPALME</v>
          </cell>
          <cell r="C204">
            <v>1</v>
          </cell>
          <cell r="D204">
            <v>1</v>
          </cell>
          <cell r="F204">
            <v>1</v>
          </cell>
          <cell r="H204">
            <v>1</v>
          </cell>
          <cell r="J204">
            <v>3</v>
          </cell>
          <cell r="L204">
            <v>1</v>
          </cell>
          <cell r="M204">
            <v>1</v>
          </cell>
          <cell r="O204">
            <v>2</v>
          </cell>
          <cell r="P204">
            <v>1</v>
          </cell>
          <cell r="S204">
            <v>3</v>
          </cell>
          <cell r="V204">
            <v>1</v>
          </cell>
          <cell r="X204">
            <v>1</v>
          </cell>
        </row>
        <row r="205">
          <cell r="A205" t="str">
            <v>EL TRIUNFO</v>
          </cell>
          <cell r="E205">
            <v>2</v>
          </cell>
          <cell r="F205">
            <v>2</v>
          </cell>
          <cell r="K205">
            <v>1</v>
          </cell>
          <cell r="L205">
            <v>1</v>
          </cell>
          <cell r="O205">
            <v>1</v>
          </cell>
          <cell r="R205">
            <v>1</v>
          </cell>
          <cell r="S205">
            <v>1</v>
          </cell>
          <cell r="U205">
            <v>1</v>
          </cell>
          <cell r="V205">
            <v>1</v>
          </cell>
          <cell r="W205">
            <v>2</v>
          </cell>
        </row>
        <row r="206">
          <cell r="A206" t="str">
            <v>GENERAL ANTONIO ELIZALDE</v>
          </cell>
          <cell r="B206">
            <v>1</v>
          </cell>
          <cell r="D206">
            <v>1</v>
          </cell>
        </row>
        <row r="207">
          <cell r="A207" t="str">
            <v>GENERAL VILLAMIL (PLAYAS)</v>
          </cell>
          <cell r="C207">
            <v>1</v>
          </cell>
          <cell r="D207">
            <v>1</v>
          </cell>
          <cell r="F207">
            <v>1</v>
          </cell>
          <cell r="H207">
            <v>1</v>
          </cell>
          <cell r="I207">
            <v>2</v>
          </cell>
          <cell r="J207">
            <v>2</v>
          </cell>
          <cell r="N207">
            <v>1</v>
          </cell>
          <cell r="Q207">
            <v>1</v>
          </cell>
          <cell r="S207">
            <v>2</v>
          </cell>
          <cell r="W207">
            <v>1</v>
          </cell>
          <cell r="Y207">
            <v>1</v>
          </cell>
        </row>
        <row r="208">
          <cell r="A208" t="str">
            <v>GUAYAQUIL</v>
          </cell>
          <cell r="B208">
            <v>47</v>
          </cell>
          <cell r="C208">
            <v>39</v>
          </cell>
          <cell r="D208">
            <v>54</v>
          </cell>
          <cell r="E208">
            <v>48</v>
          </cell>
          <cell r="F208">
            <v>58</v>
          </cell>
          <cell r="G208">
            <v>57</v>
          </cell>
          <cell r="H208">
            <v>54</v>
          </cell>
          <cell r="I208">
            <v>48</v>
          </cell>
          <cell r="J208">
            <v>59</v>
          </cell>
          <cell r="K208">
            <v>57</v>
          </cell>
          <cell r="L208">
            <v>51</v>
          </cell>
          <cell r="M208">
            <v>56</v>
          </cell>
          <cell r="N208">
            <v>63</v>
          </cell>
          <cell r="O208">
            <v>54</v>
          </cell>
          <cell r="P208">
            <v>45</v>
          </cell>
          <cell r="Q208">
            <v>50</v>
          </cell>
          <cell r="R208">
            <v>47</v>
          </cell>
          <cell r="S208">
            <v>45</v>
          </cell>
          <cell r="T208">
            <v>66</v>
          </cell>
          <cell r="U208">
            <v>66</v>
          </cell>
          <cell r="V208">
            <v>59</v>
          </cell>
          <cell r="W208">
            <v>60</v>
          </cell>
          <cell r="X208">
            <v>51</v>
          </cell>
          <cell r="Y208">
            <v>44</v>
          </cell>
          <cell r="Z208">
            <v>29</v>
          </cell>
        </row>
        <row r="209">
          <cell r="A209" t="str">
            <v>ISIDRO AYORA</v>
          </cell>
          <cell r="D209">
            <v>2</v>
          </cell>
          <cell r="H209">
            <v>2</v>
          </cell>
        </row>
        <row r="210">
          <cell r="A210" t="str">
            <v>LOMAS DE SARGENTILLO</v>
          </cell>
          <cell r="B210">
            <v>1</v>
          </cell>
          <cell r="F210">
            <v>1</v>
          </cell>
          <cell r="G210">
            <v>1</v>
          </cell>
          <cell r="H210">
            <v>1</v>
          </cell>
          <cell r="I210">
            <v>1</v>
          </cell>
          <cell r="T210">
            <v>1</v>
          </cell>
        </row>
        <row r="211">
          <cell r="A211" t="str">
            <v>MILAGRO</v>
          </cell>
          <cell r="B211">
            <v>5</v>
          </cell>
          <cell r="C211">
            <v>1</v>
          </cell>
          <cell r="E211">
            <v>2</v>
          </cell>
          <cell r="F211">
            <v>2</v>
          </cell>
          <cell r="H211">
            <v>3</v>
          </cell>
          <cell r="I211">
            <v>6</v>
          </cell>
          <cell r="J211">
            <v>2</v>
          </cell>
          <cell r="K211">
            <v>3</v>
          </cell>
          <cell r="L211">
            <v>6</v>
          </cell>
          <cell r="M211">
            <v>6</v>
          </cell>
          <cell r="N211">
            <v>6</v>
          </cell>
          <cell r="O211">
            <v>4</v>
          </cell>
          <cell r="P211">
            <v>2</v>
          </cell>
          <cell r="Q211">
            <v>2</v>
          </cell>
          <cell r="R211">
            <v>2</v>
          </cell>
          <cell r="T211">
            <v>4</v>
          </cell>
          <cell r="U211">
            <v>5</v>
          </cell>
          <cell r="V211">
            <v>3</v>
          </cell>
          <cell r="W211">
            <v>1</v>
          </cell>
          <cell r="X211">
            <v>5</v>
          </cell>
          <cell r="Y211">
            <v>2</v>
          </cell>
        </row>
        <row r="212">
          <cell r="A212" t="str">
            <v>NARANJAL</v>
          </cell>
          <cell r="D212">
            <v>1</v>
          </cell>
          <cell r="E212">
            <v>1</v>
          </cell>
          <cell r="F212">
            <v>4</v>
          </cell>
          <cell r="I212">
            <v>1</v>
          </cell>
          <cell r="J212">
            <v>1</v>
          </cell>
          <cell r="K212">
            <v>2</v>
          </cell>
          <cell r="M212">
            <v>1</v>
          </cell>
          <cell r="P212">
            <v>1</v>
          </cell>
          <cell r="Q212">
            <v>1</v>
          </cell>
          <cell r="S212">
            <v>1</v>
          </cell>
          <cell r="U212">
            <v>1</v>
          </cell>
          <cell r="V212">
            <v>1</v>
          </cell>
        </row>
        <row r="213">
          <cell r="A213" t="str">
            <v>NARANJITO</v>
          </cell>
          <cell r="D213">
            <v>1</v>
          </cell>
          <cell r="H213">
            <v>1</v>
          </cell>
          <cell r="I213">
            <v>1</v>
          </cell>
          <cell r="J213">
            <v>1</v>
          </cell>
          <cell r="P213">
            <v>1</v>
          </cell>
          <cell r="R213">
            <v>2</v>
          </cell>
          <cell r="S213">
            <v>2</v>
          </cell>
          <cell r="U213">
            <v>1</v>
          </cell>
          <cell r="W213">
            <v>1</v>
          </cell>
        </row>
        <row r="214">
          <cell r="A214" t="str">
            <v>NOBOL</v>
          </cell>
          <cell r="C214">
            <v>1</v>
          </cell>
          <cell r="D214">
            <v>1</v>
          </cell>
          <cell r="H214">
            <v>1</v>
          </cell>
          <cell r="K214">
            <v>2</v>
          </cell>
          <cell r="M214">
            <v>1</v>
          </cell>
          <cell r="P214">
            <v>1</v>
          </cell>
          <cell r="X214">
            <v>1</v>
          </cell>
        </row>
        <row r="215">
          <cell r="A215" t="str">
            <v>PALESTINA</v>
          </cell>
          <cell r="G215">
            <v>1</v>
          </cell>
          <cell r="K215">
            <v>1</v>
          </cell>
          <cell r="S215">
            <v>1</v>
          </cell>
        </row>
        <row r="216">
          <cell r="A216" t="str">
            <v>PEDRO CARBO</v>
          </cell>
          <cell r="B216">
            <v>1</v>
          </cell>
          <cell r="C216">
            <v>1</v>
          </cell>
          <cell r="D216">
            <v>1</v>
          </cell>
          <cell r="H216">
            <v>4</v>
          </cell>
          <cell r="I216">
            <v>1</v>
          </cell>
          <cell r="O216">
            <v>1</v>
          </cell>
          <cell r="P216">
            <v>1</v>
          </cell>
          <cell r="R216">
            <v>1</v>
          </cell>
          <cell r="T216">
            <v>1</v>
          </cell>
          <cell r="U216">
            <v>3</v>
          </cell>
          <cell r="W216">
            <v>2</v>
          </cell>
          <cell r="X216">
            <v>2</v>
          </cell>
          <cell r="Y216">
            <v>1</v>
          </cell>
        </row>
        <row r="217">
          <cell r="A217" t="str">
            <v>SALITRE</v>
          </cell>
          <cell r="B217">
            <v>2</v>
          </cell>
          <cell r="C217">
            <v>1</v>
          </cell>
          <cell r="I217">
            <v>1</v>
          </cell>
          <cell r="J217">
            <v>4</v>
          </cell>
          <cell r="O217">
            <v>1</v>
          </cell>
          <cell r="P217">
            <v>1</v>
          </cell>
          <cell r="Q217">
            <v>1</v>
          </cell>
          <cell r="V217">
            <v>1</v>
          </cell>
        </row>
        <row r="218">
          <cell r="A218" t="str">
            <v>SAMBORONDON</v>
          </cell>
          <cell r="B218">
            <v>1</v>
          </cell>
          <cell r="C218">
            <v>2</v>
          </cell>
          <cell r="E218">
            <v>3</v>
          </cell>
          <cell r="F218">
            <v>1</v>
          </cell>
          <cell r="H218">
            <v>2</v>
          </cell>
          <cell r="I218">
            <v>2</v>
          </cell>
          <cell r="J218">
            <v>2</v>
          </cell>
          <cell r="K218">
            <v>1</v>
          </cell>
          <cell r="L218">
            <v>2</v>
          </cell>
          <cell r="M218">
            <v>2</v>
          </cell>
          <cell r="N218">
            <v>1</v>
          </cell>
          <cell r="O218">
            <v>1</v>
          </cell>
          <cell r="Q218">
            <v>1</v>
          </cell>
          <cell r="R218">
            <v>1</v>
          </cell>
          <cell r="S218">
            <v>1</v>
          </cell>
          <cell r="T218">
            <v>4</v>
          </cell>
          <cell r="U218">
            <v>1</v>
          </cell>
          <cell r="V218">
            <v>1</v>
          </cell>
          <cell r="W218">
            <v>2</v>
          </cell>
        </row>
        <row r="219">
          <cell r="A219" t="str">
            <v>SANTA LUCIA</v>
          </cell>
          <cell r="C219">
            <v>1</v>
          </cell>
          <cell r="G219">
            <v>2</v>
          </cell>
          <cell r="H219">
            <v>2</v>
          </cell>
          <cell r="L219">
            <v>1</v>
          </cell>
          <cell r="M219">
            <v>2</v>
          </cell>
          <cell r="P219">
            <v>1</v>
          </cell>
          <cell r="R219">
            <v>1</v>
          </cell>
          <cell r="T219">
            <v>1</v>
          </cell>
          <cell r="X219">
            <v>2</v>
          </cell>
        </row>
        <row r="220">
          <cell r="A220" t="str">
            <v>SIMON BOLIVAR</v>
          </cell>
          <cell r="K220">
            <v>2</v>
          </cell>
          <cell r="O220">
            <v>1</v>
          </cell>
          <cell r="V220">
            <v>1</v>
          </cell>
        </row>
        <row r="221">
          <cell r="A221" t="str">
            <v>YAGUACHI</v>
          </cell>
          <cell r="B221">
            <v>1</v>
          </cell>
          <cell r="F221">
            <v>1</v>
          </cell>
          <cell r="J221">
            <v>1</v>
          </cell>
          <cell r="L221">
            <v>1</v>
          </cell>
          <cell r="N221">
            <v>2</v>
          </cell>
          <cell r="O221">
            <v>1</v>
          </cell>
          <cell r="P221">
            <v>3</v>
          </cell>
          <cell r="Q221">
            <v>2</v>
          </cell>
          <cell r="S221">
            <v>1</v>
          </cell>
          <cell r="U221">
            <v>2</v>
          </cell>
          <cell r="V221">
            <v>1</v>
          </cell>
          <cell r="W221">
            <v>1</v>
          </cell>
          <cell r="X221">
            <v>1</v>
          </cell>
          <cell r="Y221">
            <v>1</v>
          </cell>
        </row>
        <row r="222">
          <cell r="A222" t="str">
            <v>ZONA 9</v>
          </cell>
          <cell r="B222">
            <v>44</v>
          </cell>
          <cell r="C222">
            <v>31</v>
          </cell>
          <cell r="D222">
            <v>46</v>
          </cell>
          <cell r="E222">
            <v>43</v>
          </cell>
          <cell r="F222">
            <v>36</v>
          </cell>
          <cell r="G222">
            <v>30</v>
          </cell>
          <cell r="H222">
            <v>35</v>
          </cell>
          <cell r="I222">
            <v>47</v>
          </cell>
          <cell r="J222">
            <v>38</v>
          </cell>
          <cell r="K222">
            <v>32</v>
          </cell>
          <cell r="L222">
            <v>43</v>
          </cell>
          <cell r="M222">
            <v>37</v>
          </cell>
          <cell r="N222">
            <v>41</v>
          </cell>
          <cell r="O222">
            <v>29</v>
          </cell>
          <cell r="P222">
            <v>39</v>
          </cell>
          <cell r="Q222">
            <v>39</v>
          </cell>
          <cell r="R222">
            <v>35</v>
          </cell>
          <cell r="S222">
            <v>42</v>
          </cell>
          <cell r="T222">
            <v>37</v>
          </cell>
          <cell r="U222">
            <v>47</v>
          </cell>
          <cell r="V222">
            <v>31</v>
          </cell>
          <cell r="W222">
            <v>32</v>
          </cell>
          <cell r="X222">
            <v>26</v>
          </cell>
          <cell r="Y222">
            <v>36</v>
          </cell>
          <cell r="Z222">
            <v>29</v>
          </cell>
        </row>
        <row r="223">
          <cell r="A223" t="str">
            <v>PICHINCHA</v>
          </cell>
          <cell r="B223">
            <v>44</v>
          </cell>
          <cell r="C223">
            <v>31</v>
          </cell>
          <cell r="D223">
            <v>46</v>
          </cell>
          <cell r="E223">
            <v>43</v>
          </cell>
          <cell r="F223">
            <v>36</v>
          </cell>
          <cell r="G223">
            <v>30</v>
          </cell>
          <cell r="H223">
            <v>35</v>
          </cell>
          <cell r="I223">
            <v>47</v>
          </cell>
          <cell r="J223">
            <v>38</v>
          </cell>
          <cell r="K223">
            <v>32</v>
          </cell>
          <cell r="L223">
            <v>43</v>
          </cell>
          <cell r="M223">
            <v>37</v>
          </cell>
          <cell r="N223">
            <v>41</v>
          </cell>
          <cell r="O223">
            <v>29</v>
          </cell>
          <cell r="P223">
            <v>39</v>
          </cell>
          <cell r="Q223">
            <v>39</v>
          </cell>
          <cell r="R223">
            <v>35</v>
          </cell>
          <cell r="S223">
            <v>42</v>
          </cell>
          <cell r="T223">
            <v>37</v>
          </cell>
          <cell r="U223">
            <v>47</v>
          </cell>
          <cell r="V223">
            <v>31</v>
          </cell>
          <cell r="W223">
            <v>32</v>
          </cell>
          <cell r="X223">
            <v>26</v>
          </cell>
          <cell r="Y223">
            <v>36</v>
          </cell>
          <cell r="Z223">
            <v>29</v>
          </cell>
        </row>
        <row r="224">
          <cell r="A224" t="str">
            <v>CAYAMBE</v>
          </cell>
          <cell r="B224">
            <v>1</v>
          </cell>
          <cell r="C224">
            <v>1</v>
          </cell>
          <cell r="D224">
            <v>1</v>
          </cell>
          <cell r="F224">
            <v>2</v>
          </cell>
          <cell r="J224">
            <v>1</v>
          </cell>
          <cell r="K224">
            <v>1</v>
          </cell>
          <cell r="M224">
            <v>1</v>
          </cell>
          <cell r="P224">
            <v>3</v>
          </cell>
          <cell r="Q224">
            <v>1</v>
          </cell>
          <cell r="T224">
            <v>2</v>
          </cell>
          <cell r="U224">
            <v>1</v>
          </cell>
          <cell r="V224">
            <v>2</v>
          </cell>
          <cell r="Y224">
            <v>2</v>
          </cell>
        </row>
        <row r="225">
          <cell r="A225" t="str">
            <v>MEJIA</v>
          </cell>
          <cell r="B225">
            <v>1</v>
          </cell>
          <cell r="C225">
            <v>1</v>
          </cell>
          <cell r="G225">
            <v>2</v>
          </cell>
          <cell r="H225">
            <v>1</v>
          </cell>
          <cell r="I225">
            <v>1</v>
          </cell>
          <cell r="M225">
            <v>1</v>
          </cell>
          <cell r="O225">
            <v>1</v>
          </cell>
          <cell r="P225">
            <v>1</v>
          </cell>
          <cell r="Q225">
            <v>4</v>
          </cell>
          <cell r="R225">
            <v>1</v>
          </cell>
          <cell r="S225">
            <v>3</v>
          </cell>
          <cell r="T225">
            <v>1</v>
          </cell>
          <cell r="U225">
            <v>1</v>
          </cell>
          <cell r="V225">
            <v>2</v>
          </cell>
          <cell r="X225">
            <v>1</v>
          </cell>
        </row>
        <row r="226">
          <cell r="A226" t="str">
            <v>PEDRO MONCAYO</v>
          </cell>
          <cell r="B226">
            <v>1</v>
          </cell>
          <cell r="E226">
            <v>2</v>
          </cell>
          <cell r="G226">
            <v>1</v>
          </cell>
          <cell r="L226">
            <v>1</v>
          </cell>
          <cell r="O226">
            <v>1</v>
          </cell>
          <cell r="T226">
            <v>1</v>
          </cell>
          <cell r="U226">
            <v>3</v>
          </cell>
        </row>
        <row r="227">
          <cell r="A227" t="str">
            <v>PUERTO QUITO</v>
          </cell>
          <cell r="J227">
            <v>1</v>
          </cell>
          <cell r="L227">
            <v>1</v>
          </cell>
          <cell r="M227">
            <v>1</v>
          </cell>
          <cell r="N227">
            <v>1</v>
          </cell>
        </row>
        <row r="228">
          <cell r="A228" t="str">
            <v>QUITO</v>
          </cell>
          <cell r="B228">
            <v>41</v>
          </cell>
          <cell r="C228">
            <v>27</v>
          </cell>
          <cell r="D228">
            <v>44</v>
          </cell>
          <cell r="E228">
            <v>41</v>
          </cell>
          <cell r="F228">
            <v>32</v>
          </cell>
          <cell r="G228">
            <v>27</v>
          </cell>
          <cell r="H228">
            <v>34</v>
          </cell>
          <cell r="I228">
            <v>43</v>
          </cell>
          <cell r="J228">
            <v>34</v>
          </cell>
          <cell r="K228">
            <v>29</v>
          </cell>
          <cell r="L228">
            <v>40</v>
          </cell>
          <cell r="M228">
            <v>34</v>
          </cell>
          <cell r="N228">
            <v>38</v>
          </cell>
          <cell r="O228">
            <v>27</v>
          </cell>
          <cell r="P228">
            <v>32</v>
          </cell>
          <cell r="Q228">
            <v>33</v>
          </cell>
          <cell r="R228">
            <v>34</v>
          </cell>
          <cell r="S228">
            <v>39</v>
          </cell>
          <cell r="T228">
            <v>31</v>
          </cell>
          <cell r="U228">
            <v>41</v>
          </cell>
          <cell r="V228">
            <v>26</v>
          </cell>
          <cell r="W228">
            <v>29</v>
          </cell>
          <cell r="X228">
            <v>25</v>
          </cell>
          <cell r="Y228">
            <v>33</v>
          </cell>
          <cell r="Z228">
            <v>28</v>
          </cell>
        </row>
        <row r="229">
          <cell r="A229" t="str">
            <v>RUMIÃ‘AHUI</v>
          </cell>
          <cell r="C229">
            <v>2</v>
          </cell>
          <cell r="D229">
            <v>1</v>
          </cell>
          <cell r="F229">
            <v>2</v>
          </cell>
          <cell r="I229">
            <v>3</v>
          </cell>
          <cell r="J229">
            <v>1</v>
          </cell>
          <cell r="K229">
            <v>2</v>
          </cell>
          <cell r="L229">
            <v>1</v>
          </cell>
          <cell r="N229">
            <v>2</v>
          </cell>
          <cell r="P229">
            <v>3</v>
          </cell>
          <cell r="T229">
            <v>2</v>
          </cell>
          <cell r="U229">
            <v>1</v>
          </cell>
          <cell r="V229">
            <v>1</v>
          </cell>
          <cell r="W229">
            <v>3</v>
          </cell>
          <cell r="Y229">
            <v>1</v>
          </cell>
          <cell r="Z229">
            <v>1</v>
          </cell>
        </row>
        <row r="230">
          <cell r="A230" t="str">
            <v>SAN MIGUEL DE LOS BANCOS</v>
          </cell>
          <cell r="J230">
            <v>1</v>
          </cell>
          <cell r="Q230">
            <v>1</v>
          </cell>
        </row>
        <row r="231">
          <cell r="A231" t="str">
            <v>Total general</v>
          </cell>
          <cell r="B231">
            <v>227</v>
          </cell>
          <cell r="C231">
            <v>209</v>
          </cell>
          <cell r="D231">
            <v>267</v>
          </cell>
          <cell r="E231">
            <v>208</v>
          </cell>
          <cell r="F231">
            <v>231</v>
          </cell>
          <cell r="G231">
            <v>220</v>
          </cell>
          <cell r="H231">
            <v>228</v>
          </cell>
          <cell r="I231">
            <v>252</v>
          </cell>
          <cell r="J231">
            <v>228</v>
          </cell>
          <cell r="K231">
            <v>203</v>
          </cell>
          <cell r="L231">
            <v>230</v>
          </cell>
          <cell r="M231">
            <v>239</v>
          </cell>
          <cell r="N231">
            <v>227</v>
          </cell>
          <cell r="O231">
            <v>205</v>
          </cell>
          <cell r="P231">
            <v>212</v>
          </cell>
          <cell r="Q231">
            <v>207</v>
          </cell>
          <cell r="R231">
            <v>185</v>
          </cell>
          <cell r="S231">
            <v>222</v>
          </cell>
          <cell r="T231">
            <v>242</v>
          </cell>
          <cell r="U231">
            <v>246</v>
          </cell>
          <cell r="V231">
            <v>207</v>
          </cell>
          <cell r="W231">
            <v>196</v>
          </cell>
          <cell r="X231">
            <v>165</v>
          </cell>
          <cell r="Y231">
            <v>115</v>
          </cell>
          <cell r="Z231">
            <v>66</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AA264"/>
  <sheetViews>
    <sheetView showGridLines="0" tabSelected="1" view="pageLayout" topLeftCell="E19" zoomScale="150" zoomScaleNormal="80" zoomScalePageLayoutView="80" workbookViewId="0">
      <selection activeCell="P19" sqref="P19"/>
    </sheetView>
  </sheetViews>
  <sheetFormatPr baseColWidth="10" defaultColWidth="11" defaultRowHeight="14" x14ac:dyDescent="0"/>
  <cols>
    <col min="1" max="1" width="34.6640625" customWidth="1"/>
    <col min="2" max="26" width="22.5" customWidth="1"/>
    <col min="27" max="27" width="22.83203125" customWidth="1"/>
  </cols>
  <sheetData>
    <row r="6" spans="1:27">
      <c r="A6" s="1" t="s">
        <v>210</v>
      </c>
    </row>
    <row r="7" spans="1:27">
      <c r="A7" s="2" t="s">
        <v>0</v>
      </c>
      <c r="B7" s="3">
        <v>44713</v>
      </c>
      <c r="C7" s="3">
        <v>44714</v>
      </c>
      <c r="D7" s="3">
        <v>44715</v>
      </c>
      <c r="E7" s="3">
        <v>44716</v>
      </c>
      <c r="F7" s="3">
        <v>44717</v>
      </c>
      <c r="G7" s="3">
        <v>44718</v>
      </c>
      <c r="H7" s="3">
        <v>44719</v>
      </c>
      <c r="I7" s="3">
        <v>44720</v>
      </c>
      <c r="J7" s="3">
        <v>44721</v>
      </c>
      <c r="K7" s="3">
        <v>44722</v>
      </c>
      <c r="L7" s="3">
        <v>44723</v>
      </c>
      <c r="M7" s="3">
        <v>44724</v>
      </c>
      <c r="N7" s="3">
        <v>44725</v>
      </c>
      <c r="O7" s="3">
        <v>44726</v>
      </c>
      <c r="P7" s="3">
        <v>44727</v>
      </c>
      <c r="Q7" s="3">
        <v>44728</v>
      </c>
      <c r="R7" s="3">
        <v>44729</v>
      </c>
      <c r="S7" s="3">
        <v>44730</v>
      </c>
      <c r="T7" s="3">
        <v>44731</v>
      </c>
      <c r="U7" s="3">
        <v>44732</v>
      </c>
      <c r="V7" s="3">
        <v>44733</v>
      </c>
      <c r="W7" s="3">
        <v>44734</v>
      </c>
      <c r="X7" s="3">
        <v>44735</v>
      </c>
      <c r="Y7" s="3">
        <v>44736</v>
      </c>
      <c r="Z7" s="3">
        <v>44737</v>
      </c>
      <c r="AA7" s="6" t="s">
        <v>1</v>
      </c>
    </row>
    <row r="8" spans="1:27">
      <c r="A8" s="9" t="s">
        <v>2</v>
      </c>
      <c r="B8" s="9">
        <f>VLOOKUP(A8,[1]Hoja1!$A$5:$Z$231,2,FALSE)</f>
        <v>10</v>
      </c>
      <c r="C8" s="9">
        <f>VLOOKUP(A8,[1]Hoja1!$A$5:$Z$231,3,FALSE)</f>
        <v>18</v>
      </c>
      <c r="D8" s="9">
        <f>VLOOKUP(A8,[1]Hoja1!$A$5:$Z$231,4,FALSE)</f>
        <v>12</v>
      </c>
      <c r="E8" s="9">
        <f>VLOOKUP(A8,[1]Hoja1!$A$5:$Z$231,5,FALSE)</f>
        <v>11</v>
      </c>
      <c r="F8" s="9">
        <f>VLOOKUP(A8,[1]Hoja1!$A$5:$Z$231,6,FALSE)</f>
        <v>14</v>
      </c>
      <c r="G8" s="9">
        <f>VLOOKUP(A8,[1]Hoja1!$A$5:$Z$231,7,FALSE)</f>
        <v>17</v>
      </c>
      <c r="H8" s="9">
        <f>VLOOKUP(A8,[1]Hoja1!$A$5:$Z$231,8,FALSE)</f>
        <v>16</v>
      </c>
      <c r="I8" s="9">
        <f>VLOOKUP(A8,[1]Hoja1!$A$5:$Z$231,9,FALSE)</f>
        <v>14</v>
      </c>
      <c r="J8" s="9">
        <f>VLOOKUP(A8,[1]Hoja1!$A$5:$Z$231,10,FALSE)</f>
        <v>12</v>
      </c>
      <c r="K8" s="9">
        <f>VLOOKUP(A8,[1]Hoja1!$A$5:$Z$231,11,FALSE)</f>
        <v>11</v>
      </c>
      <c r="L8" s="9">
        <f>VLOOKUP(A8,[1]Hoja1!$A$5:$Z$231,12,FALSE)</f>
        <v>12</v>
      </c>
      <c r="M8" s="9">
        <f>VLOOKUP(A8,[1]Hoja1!$A$5:$Z$231,13,FALSE)</f>
        <v>19</v>
      </c>
      <c r="N8" s="9">
        <f>VLOOKUP(A8,[1]Hoja1!$A$5:$Z$231,14,FALSE)</f>
        <v>15</v>
      </c>
      <c r="O8" s="9">
        <f>VLOOKUP(A8,[1]Hoja1!$A$5:$Z$231,15,FALSE)</f>
        <v>9</v>
      </c>
      <c r="P8" s="9">
        <f>VLOOKUP(A8,[1]Hoja1!$A$5:$Z$231,16,FALSE)</f>
        <v>10</v>
      </c>
      <c r="Q8" s="9">
        <f>VLOOKUP(A8,[1]Hoja1!$A$5:$Z$231,17,FALSE)</f>
        <v>17</v>
      </c>
      <c r="R8" s="9">
        <f>VLOOKUP(A8,[1]Hoja1!$A$5:$Z$231,18,FALSE)</f>
        <v>9</v>
      </c>
      <c r="S8" s="9">
        <f>VLOOKUP(A8,[1]Hoja1!$A$5:$Z$231,19,FALSE)</f>
        <v>10</v>
      </c>
      <c r="T8" s="9">
        <f>VLOOKUP(A8,[1]Hoja1!$A$5:$Z$231,20,FALSE)</f>
        <v>10</v>
      </c>
      <c r="U8" s="9">
        <f>VLOOKUP(A8,[1]Hoja1!$A$5:$Z$231,21,FALSE)</f>
        <v>18</v>
      </c>
      <c r="V8" s="9">
        <f>VLOOKUP(A8,[1]Hoja1!$A$5:$Z$231,22,FALSE)</f>
        <v>10</v>
      </c>
      <c r="W8" s="9">
        <f>VLOOKUP(A8,[1]Hoja1!$A$5:$Z$231,23,FALSE)</f>
        <v>12</v>
      </c>
      <c r="X8" s="9">
        <f>VLOOKUP(A8,[1]Hoja1!$A$5:$Z$231,24,FALSE)</f>
        <v>10</v>
      </c>
      <c r="Y8" s="9">
        <f>VLOOKUP(A8,[1]Hoja1!$A$5:$Z$231,25,FALSE)</f>
        <v>3</v>
      </c>
      <c r="Z8" s="9"/>
      <c r="AA8" s="10">
        <v>299</v>
      </c>
    </row>
    <row r="9" spans="1:27">
      <c r="A9" s="10" t="s">
        <v>3</v>
      </c>
      <c r="B9" s="10">
        <v>2</v>
      </c>
      <c r="C9" s="10">
        <v>1</v>
      </c>
      <c r="D9" s="10">
        <v>3</v>
      </c>
      <c r="E9" s="10">
        <v>2</v>
      </c>
      <c r="F9" s="10">
        <v>2</v>
      </c>
      <c r="G9" s="10">
        <v>2</v>
      </c>
      <c r="H9" s="10">
        <v>2</v>
      </c>
      <c r="I9" s="10">
        <v>1</v>
      </c>
      <c r="J9" s="10">
        <v>1</v>
      </c>
      <c r="K9" s="10">
        <v>2</v>
      </c>
      <c r="L9" s="10"/>
      <c r="M9" s="10">
        <v>1</v>
      </c>
      <c r="N9" s="10"/>
      <c r="O9" s="10"/>
      <c r="P9" s="10">
        <v>3</v>
      </c>
      <c r="Q9" s="10">
        <v>1</v>
      </c>
      <c r="R9" s="10">
        <v>2</v>
      </c>
      <c r="S9" s="10">
        <v>3</v>
      </c>
      <c r="T9" s="10"/>
      <c r="U9" s="10">
        <v>5</v>
      </c>
      <c r="V9" s="10"/>
      <c r="W9" s="10">
        <v>3</v>
      </c>
      <c r="X9" s="10">
        <v>2</v>
      </c>
      <c r="Y9" s="10">
        <v>1</v>
      </c>
      <c r="Z9" s="10"/>
      <c r="AA9" s="10">
        <v>39</v>
      </c>
    </row>
    <row r="10" spans="1:27">
      <c r="A10" s="7" t="s">
        <v>211</v>
      </c>
      <c r="B10" s="7"/>
      <c r="C10" s="7"/>
      <c r="D10" s="7">
        <v>1</v>
      </c>
      <c r="E10" s="7"/>
      <c r="F10" s="7"/>
      <c r="G10" s="7"/>
      <c r="H10" s="7"/>
      <c r="I10" s="7"/>
      <c r="J10" s="7"/>
      <c r="K10" s="7"/>
      <c r="L10" s="7"/>
      <c r="M10" s="7"/>
      <c r="N10" s="7"/>
      <c r="O10" s="7"/>
      <c r="P10" s="7">
        <v>2</v>
      </c>
      <c r="Q10" s="7"/>
      <c r="R10" s="7"/>
      <c r="S10" s="7"/>
      <c r="T10" s="7"/>
      <c r="U10" s="7"/>
      <c r="V10" s="7"/>
      <c r="W10" s="7">
        <v>1</v>
      </c>
      <c r="X10" s="7"/>
      <c r="Y10" s="7"/>
      <c r="Z10" s="7"/>
      <c r="AA10" s="10">
        <v>4</v>
      </c>
    </row>
    <row r="11" spans="1:27">
      <c r="A11" s="4" t="s">
        <v>4</v>
      </c>
      <c r="B11" s="4"/>
      <c r="C11" s="4"/>
      <c r="D11" s="4"/>
      <c r="E11" s="4"/>
      <c r="F11" s="4"/>
      <c r="G11" s="4"/>
      <c r="H11" s="4"/>
      <c r="I11" s="4"/>
      <c r="J11" s="4"/>
      <c r="K11" s="4"/>
      <c r="L11" s="4"/>
      <c r="M11" s="4"/>
      <c r="N11" s="4"/>
      <c r="O11" s="4"/>
      <c r="P11" s="4"/>
      <c r="Q11" s="4"/>
      <c r="R11" s="4">
        <v>1</v>
      </c>
      <c r="S11" s="4"/>
      <c r="T11" s="4"/>
      <c r="U11" s="4"/>
      <c r="V11" s="4"/>
      <c r="W11" s="4"/>
      <c r="X11" s="4">
        <v>1</v>
      </c>
      <c r="Y11" s="4"/>
      <c r="Z11" s="4"/>
      <c r="AA11" s="10">
        <v>2</v>
      </c>
    </row>
    <row r="12" spans="1:27">
      <c r="A12" s="7" t="s">
        <v>5</v>
      </c>
      <c r="B12" s="7"/>
      <c r="C12" s="7">
        <v>1</v>
      </c>
      <c r="D12" s="7">
        <v>1</v>
      </c>
      <c r="E12" s="7"/>
      <c r="F12" s="7"/>
      <c r="G12" s="7"/>
      <c r="H12" s="7"/>
      <c r="I12" s="7"/>
      <c r="J12" s="7"/>
      <c r="K12" s="7"/>
      <c r="L12" s="7"/>
      <c r="M12" s="7">
        <v>1</v>
      </c>
      <c r="N12" s="7"/>
      <c r="O12" s="7"/>
      <c r="P12" s="7"/>
      <c r="Q12" s="7"/>
      <c r="R12" s="7"/>
      <c r="S12" s="7"/>
      <c r="T12" s="7"/>
      <c r="U12" s="7"/>
      <c r="V12" s="7"/>
      <c r="W12" s="7"/>
      <c r="X12" s="7"/>
      <c r="Y12" s="7"/>
      <c r="Z12" s="7"/>
      <c r="AA12" s="10">
        <v>3</v>
      </c>
    </row>
    <row r="13" spans="1:27">
      <c r="A13" s="4" t="s">
        <v>212</v>
      </c>
      <c r="B13" s="4">
        <v>1</v>
      </c>
      <c r="C13" s="4"/>
      <c r="D13" s="4"/>
      <c r="E13" s="4"/>
      <c r="F13" s="4"/>
      <c r="G13" s="4"/>
      <c r="H13" s="4">
        <v>1</v>
      </c>
      <c r="I13" s="4"/>
      <c r="J13" s="4"/>
      <c r="K13" s="4">
        <v>1</v>
      </c>
      <c r="L13" s="4"/>
      <c r="M13" s="4"/>
      <c r="N13" s="4"/>
      <c r="O13" s="4"/>
      <c r="P13" s="4"/>
      <c r="Q13" s="4"/>
      <c r="R13" s="4"/>
      <c r="S13" s="4"/>
      <c r="T13" s="4"/>
      <c r="U13" s="4">
        <v>1</v>
      </c>
      <c r="V13" s="4"/>
      <c r="W13" s="4">
        <v>1</v>
      </c>
      <c r="X13" s="4">
        <v>1</v>
      </c>
      <c r="Y13" s="4"/>
      <c r="Z13" s="4"/>
      <c r="AA13" s="10">
        <v>6</v>
      </c>
    </row>
    <row r="14" spans="1:27">
      <c r="A14" s="7" t="s">
        <v>6</v>
      </c>
      <c r="B14" s="7"/>
      <c r="C14" s="7"/>
      <c r="D14" s="7">
        <v>1</v>
      </c>
      <c r="E14" s="7"/>
      <c r="F14" s="7"/>
      <c r="G14" s="7"/>
      <c r="H14" s="7"/>
      <c r="I14" s="7"/>
      <c r="J14" s="7"/>
      <c r="K14" s="7"/>
      <c r="L14" s="7"/>
      <c r="M14" s="7"/>
      <c r="N14" s="7"/>
      <c r="O14" s="7"/>
      <c r="P14" s="7"/>
      <c r="Q14" s="7"/>
      <c r="R14" s="7"/>
      <c r="S14" s="7"/>
      <c r="T14" s="7"/>
      <c r="U14" s="7">
        <v>2</v>
      </c>
      <c r="V14" s="7"/>
      <c r="W14" s="7"/>
      <c r="X14" s="7"/>
      <c r="Y14" s="7"/>
      <c r="Z14" s="7"/>
      <c r="AA14" s="10">
        <v>3</v>
      </c>
    </row>
    <row r="15" spans="1:27">
      <c r="A15" s="4" t="s">
        <v>213</v>
      </c>
      <c r="B15" s="4">
        <v>1</v>
      </c>
      <c r="C15" s="4"/>
      <c r="D15" s="4"/>
      <c r="E15" s="4">
        <v>2</v>
      </c>
      <c r="F15" s="4">
        <v>2</v>
      </c>
      <c r="G15" s="4">
        <v>2</v>
      </c>
      <c r="H15" s="4">
        <v>1</v>
      </c>
      <c r="I15" s="4">
        <v>1</v>
      </c>
      <c r="J15" s="4">
        <v>1</v>
      </c>
      <c r="K15" s="4">
        <v>1</v>
      </c>
      <c r="L15" s="4"/>
      <c r="M15" s="4"/>
      <c r="N15" s="4"/>
      <c r="O15" s="4"/>
      <c r="P15" s="4">
        <v>1</v>
      </c>
      <c r="Q15" s="4">
        <v>1</v>
      </c>
      <c r="R15" s="4">
        <v>1</v>
      </c>
      <c r="S15" s="4">
        <v>3</v>
      </c>
      <c r="T15" s="4"/>
      <c r="U15" s="4">
        <v>2</v>
      </c>
      <c r="V15" s="4"/>
      <c r="W15" s="4">
        <v>1</v>
      </c>
      <c r="X15" s="4"/>
      <c r="Y15" s="4">
        <v>1</v>
      </c>
      <c r="Z15" s="4"/>
      <c r="AA15" s="10">
        <v>21</v>
      </c>
    </row>
    <row r="16" spans="1:27">
      <c r="A16" s="10" t="s">
        <v>7</v>
      </c>
      <c r="B16" s="10">
        <v>4</v>
      </c>
      <c r="C16" s="10">
        <v>7</v>
      </c>
      <c r="D16" s="10">
        <v>2</v>
      </c>
      <c r="E16" s="10">
        <v>6</v>
      </c>
      <c r="F16" s="10">
        <v>5</v>
      </c>
      <c r="G16" s="10">
        <v>5</v>
      </c>
      <c r="H16" s="10">
        <v>6</v>
      </c>
      <c r="I16" s="10">
        <v>4</v>
      </c>
      <c r="J16" s="10">
        <v>6</v>
      </c>
      <c r="K16" s="10">
        <v>3</v>
      </c>
      <c r="L16" s="10">
        <v>7</v>
      </c>
      <c r="M16" s="10">
        <v>8</v>
      </c>
      <c r="N16" s="10">
        <v>7</v>
      </c>
      <c r="O16" s="10">
        <v>6</v>
      </c>
      <c r="P16" s="10">
        <v>3</v>
      </c>
      <c r="Q16" s="10">
        <v>9</v>
      </c>
      <c r="R16" s="10">
        <v>3</v>
      </c>
      <c r="S16" s="10">
        <v>4</v>
      </c>
      <c r="T16" s="10">
        <v>5</v>
      </c>
      <c r="U16" s="10">
        <v>9</v>
      </c>
      <c r="V16" s="10">
        <v>5</v>
      </c>
      <c r="W16" s="10">
        <v>4</v>
      </c>
      <c r="X16" s="10">
        <v>4</v>
      </c>
      <c r="Y16" s="10">
        <v>1</v>
      </c>
      <c r="Z16" s="10"/>
      <c r="AA16" s="10">
        <v>123</v>
      </c>
    </row>
    <row r="17" spans="1:27">
      <c r="A17" s="5" t="s">
        <v>8</v>
      </c>
      <c r="B17" s="5"/>
      <c r="C17" s="5">
        <v>1</v>
      </c>
      <c r="D17" s="5"/>
      <c r="E17" s="5"/>
      <c r="F17" s="5">
        <v>1</v>
      </c>
      <c r="G17" s="5"/>
      <c r="H17" s="5"/>
      <c r="I17" s="5"/>
      <c r="J17" s="5"/>
      <c r="K17" s="5">
        <v>1</v>
      </c>
      <c r="L17" s="5"/>
      <c r="M17" s="5"/>
      <c r="N17" s="5"/>
      <c r="O17" s="5">
        <v>1</v>
      </c>
      <c r="P17" s="5"/>
      <c r="Q17" s="5"/>
      <c r="R17" s="5"/>
      <c r="S17" s="5"/>
      <c r="T17" s="5"/>
      <c r="U17" s="5"/>
      <c r="V17" s="5"/>
      <c r="W17" s="5"/>
      <c r="X17" s="5"/>
      <c r="Y17" s="5"/>
      <c r="Z17" s="5"/>
      <c r="AA17" s="10">
        <v>4</v>
      </c>
    </row>
    <row r="18" spans="1:27">
      <c r="A18" s="8" t="s">
        <v>9</v>
      </c>
      <c r="B18" s="8"/>
      <c r="C18" s="8"/>
      <c r="D18" s="8"/>
      <c r="E18" s="8"/>
      <c r="F18" s="8"/>
      <c r="G18" s="8"/>
      <c r="H18" s="8"/>
      <c r="I18" s="8"/>
      <c r="J18" s="8"/>
      <c r="K18" s="8"/>
      <c r="L18" s="8"/>
      <c r="M18" s="8"/>
      <c r="N18" s="8"/>
      <c r="O18" s="8"/>
      <c r="P18" s="8"/>
      <c r="Q18" s="8"/>
      <c r="R18" s="8"/>
      <c r="S18" s="8"/>
      <c r="T18" s="8"/>
      <c r="U18" s="8">
        <v>1</v>
      </c>
      <c r="V18" s="8">
        <v>2</v>
      </c>
      <c r="W18" s="8"/>
      <c r="X18" s="8"/>
      <c r="Y18" s="8"/>
      <c r="Z18" s="8"/>
      <c r="AA18" s="10">
        <v>3</v>
      </c>
    </row>
    <row r="19" spans="1:27">
      <c r="A19" s="5" t="s">
        <v>7</v>
      </c>
      <c r="B19" s="5">
        <v>3</v>
      </c>
      <c r="C19" s="5">
        <v>4</v>
      </c>
      <c r="D19" s="5"/>
      <c r="E19" s="5">
        <v>6</v>
      </c>
      <c r="F19" s="5">
        <v>3</v>
      </c>
      <c r="G19" s="5">
        <v>2</v>
      </c>
      <c r="H19" s="5">
        <v>3</v>
      </c>
      <c r="I19" s="5">
        <v>3</v>
      </c>
      <c r="J19" s="5">
        <v>4</v>
      </c>
      <c r="K19" s="5">
        <v>1</v>
      </c>
      <c r="L19" s="5">
        <v>4</v>
      </c>
      <c r="M19" s="5">
        <v>1</v>
      </c>
      <c r="N19" s="5">
        <v>6</v>
      </c>
      <c r="O19" s="5">
        <v>1</v>
      </c>
      <c r="P19" s="5">
        <v>3</v>
      </c>
      <c r="Q19" s="5">
        <v>6</v>
      </c>
      <c r="R19" s="5">
        <v>3</v>
      </c>
      <c r="S19" s="5">
        <v>3</v>
      </c>
      <c r="T19" s="5">
        <v>1</v>
      </c>
      <c r="U19" s="5">
        <v>8</v>
      </c>
      <c r="V19" s="5">
        <v>2</v>
      </c>
      <c r="W19" s="5">
        <v>4</v>
      </c>
      <c r="X19" s="5">
        <v>4</v>
      </c>
      <c r="Y19" s="5">
        <v>1</v>
      </c>
      <c r="Z19" s="5"/>
      <c r="AA19" s="10">
        <v>76</v>
      </c>
    </row>
    <row r="20" spans="1:27">
      <c r="A20" s="8" t="s">
        <v>10</v>
      </c>
      <c r="B20" s="8"/>
      <c r="C20" s="8"/>
      <c r="D20" s="8"/>
      <c r="E20" s="8"/>
      <c r="F20" s="8">
        <v>1</v>
      </c>
      <c r="G20" s="8">
        <v>1</v>
      </c>
      <c r="H20" s="8">
        <v>2</v>
      </c>
      <c r="I20" s="8"/>
      <c r="J20" s="8"/>
      <c r="K20" s="8"/>
      <c r="L20" s="8"/>
      <c r="M20" s="8"/>
      <c r="N20" s="8"/>
      <c r="O20" s="8"/>
      <c r="P20" s="8"/>
      <c r="Q20" s="8"/>
      <c r="R20" s="8"/>
      <c r="S20" s="8"/>
      <c r="T20" s="8"/>
      <c r="U20" s="8"/>
      <c r="V20" s="8"/>
      <c r="W20" s="8"/>
      <c r="X20" s="8"/>
      <c r="Y20" s="8"/>
      <c r="Z20" s="8"/>
      <c r="AA20" s="10">
        <v>4</v>
      </c>
    </row>
    <row r="21" spans="1:27">
      <c r="A21" s="5" t="s">
        <v>11</v>
      </c>
      <c r="B21" s="5"/>
      <c r="C21" s="5">
        <v>2</v>
      </c>
      <c r="D21" s="5">
        <v>2</v>
      </c>
      <c r="E21" s="5"/>
      <c r="F21" s="5"/>
      <c r="G21" s="5">
        <v>2</v>
      </c>
      <c r="H21" s="5">
        <v>1</v>
      </c>
      <c r="I21" s="5">
        <v>1</v>
      </c>
      <c r="J21" s="5">
        <v>2</v>
      </c>
      <c r="K21" s="5"/>
      <c r="L21" s="5">
        <v>2</v>
      </c>
      <c r="M21" s="5">
        <v>5</v>
      </c>
      <c r="N21" s="5">
        <v>1</v>
      </c>
      <c r="O21" s="5">
        <v>4</v>
      </c>
      <c r="P21" s="5"/>
      <c r="Q21" s="5">
        <v>2</v>
      </c>
      <c r="R21" s="5"/>
      <c r="S21" s="5">
        <v>1</v>
      </c>
      <c r="T21" s="5">
        <v>3</v>
      </c>
      <c r="U21" s="5"/>
      <c r="V21" s="5">
        <v>1</v>
      </c>
      <c r="W21" s="5"/>
      <c r="X21" s="5"/>
      <c r="Y21" s="5"/>
      <c r="Z21" s="5"/>
      <c r="AA21" s="10">
        <v>29</v>
      </c>
    </row>
    <row r="22" spans="1:27">
      <c r="A22" s="8" t="s">
        <v>214</v>
      </c>
      <c r="B22" s="8"/>
      <c r="C22" s="8"/>
      <c r="D22" s="8"/>
      <c r="E22" s="8"/>
      <c r="F22" s="8"/>
      <c r="G22" s="8"/>
      <c r="H22" s="8"/>
      <c r="I22" s="8"/>
      <c r="J22" s="8"/>
      <c r="K22" s="8"/>
      <c r="L22" s="8"/>
      <c r="M22" s="8"/>
      <c r="N22" s="8"/>
      <c r="O22" s="8"/>
      <c r="P22" s="8"/>
      <c r="Q22" s="8"/>
      <c r="R22" s="8"/>
      <c r="S22" s="8"/>
      <c r="T22" s="8"/>
      <c r="U22" s="8"/>
      <c r="V22" s="8"/>
      <c r="W22" s="8"/>
      <c r="X22" s="8"/>
      <c r="Y22" s="8"/>
      <c r="Z22" s="8"/>
      <c r="AA22" s="10">
        <v>0</v>
      </c>
    </row>
    <row r="23" spans="1:27">
      <c r="A23" s="5" t="s">
        <v>12</v>
      </c>
      <c r="B23" s="5">
        <v>1</v>
      </c>
      <c r="C23" s="5"/>
      <c r="D23" s="5"/>
      <c r="E23" s="5"/>
      <c r="F23" s="5"/>
      <c r="G23" s="5"/>
      <c r="H23" s="5"/>
      <c r="I23" s="5"/>
      <c r="J23" s="5"/>
      <c r="K23" s="5">
        <v>1</v>
      </c>
      <c r="L23" s="5">
        <v>1</v>
      </c>
      <c r="M23" s="5">
        <v>2</v>
      </c>
      <c r="N23" s="5"/>
      <c r="O23" s="5"/>
      <c r="P23" s="5"/>
      <c r="Q23" s="5">
        <v>1</v>
      </c>
      <c r="R23" s="5"/>
      <c r="S23" s="5"/>
      <c r="T23" s="5">
        <v>1</v>
      </c>
      <c r="U23" s="5"/>
      <c r="V23" s="5"/>
      <c r="W23" s="5"/>
      <c r="X23" s="5"/>
      <c r="Y23" s="5"/>
      <c r="Z23" s="5"/>
      <c r="AA23" s="10">
        <v>7</v>
      </c>
    </row>
    <row r="24" spans="1:27">
      <c r="A24" s="10" t="s">
        <v>13</v>
      </c>
      <c r="B24" s="10">
        <v>4</v>
      </c>
      <c r="C24" s="10">
        <v>10</v>
      </c>
      <c r="D24" s="10">
        <v>7</v>
      </c>
      <c r="E24" s="10">
        <v>3</v>
      </c>
      <c r="F24" s="10">
        <v>7</v>
      </c>
      <c r="G24" s="10">
        <v>10</v>
      </c>
      <c r="H24" s="10">
        <v>8</v>
      </c>
      <c r="I24" s="10">
        <v>9</v>
      </c>
      <c r="J24" s="10">
        <v>5</v>
      </c>
      <c r="K24" s="10">
        <v>6</v>
      </c>
      <c r="L24" s="10">
        <v>5</v>
      </c>
      <c r="M24" s="10">
        <v>10</v>
      </c>
      <c r="N24" s="10">
        <v>8</v>
      </c>
      <c r="O24" s="10">
        <v>3</v>
      </c>
      <c r="P24" s="10">
        <v>4</v>
      </c>
      <c r="Q24" s="10">
        <v>7</v>
      </c>
      <c r="R24" s="10">
        <v>4</v>
      </c>
      <c r="S24" s="10">
        <v>3</v>
      </c>
      <c r="T24" s="10">
        <v>5</v>
      </c>
      <c r="U24" s="10">
        <v>4</v>
      </c>
      <c r="V24" s="10">
        <v>5</v>
      </c>
      <c r="W24" s="10">
        <v>5</v>
      </c>
      <c r="X24" s="10">
        <v>4</v>
      </c>
      <c r="Y24" s="10">
        <v>1</v>
      </c>
      <c r="Z24" s="10"/>
      <c r="AA24" s="10">
        <v>137</v>
      </c>
    </row>
    <row r="25" spans="1:27">
      <c r="A25" s="5" t="s">
        <v>14</v>
      </c>
      <c r="B25" s="5"/>
      <c r="C25" s="5">
        <v>1</v>
      </c>
      <c r="D25" s="5">
        <v>1</v>
      </c>
      <c r="E25" s="5"/>
      <c r="F25" s="5"/>
      <c r="G25" s="5">
        <v>1</v>
      </c>
      <c r="H25" s="5"/>
      <c r="I25" s="5"/>
      <c r="J25" s="5">
        <v>1</v>
      </c>
      <c r="K25" s="5">
        <v>1</v>
      </c>
      <c r="L25" s="5"/>
      <c r="M25" s="5">
        <v>3</v>
      </c>
      <c r="N25" s="5">
        <v>1</v>
      </c>
      <c r="O25" s="5"/>
      <c r="P25" s="5"/>
      <c r="Q25" s="5">
        <v>2</v>
      </c>
      <c r="R25" s="5"/>
      <c r="S25" s="5"/>
      <c r="T25" s="5"/>
      <c r="U25" s="5"/>
      <c r="V25" s="5"/>
      <c r="W25" s="5">
        <v>1</v>
      </c>
      <c r="X25" s="5"/>
      <c r="Y25" s="5"/>
      <c r="Z25" s="5"/>
      <c r="AA25" s="10">
        <v>12</v>
      </c>
    </row>
    <row r="26" spans="1:27">
      <c r="A26" s="8" t="s">
        <v>15</v>
      </c>
      <c r="B26" s="8">
        <v>1</v>
      </c>
      <c r="C26" s="8">
        <v>3</v>
      </c>
      <c r="D26" s="8">
        <v>1</v>
      </c>
      <c r="E26" s="8"/>
      <c r="F26" s="8">
        <v>1</v>
      </c>
      <c r="G26" s="8"/>
      <c r="H26" s="8"/>
      <c r="I26" s="8"/>
      <c r="J26" s="8"/>
      <c r="K26" s="8"/>
      <c r="L26" s="8">
        <v>1</v>
      </c>
      <c r="M26" s="8"/>
      <c r="N26" s="8">
        <v>1</v>
      </c>
      <c r="O26" s="8"/>
      <c r="P26" s="8">
        <v>1</v>
      </c>
      <c r="Q26" s="8"/>
      <c r="R26" s="8">
        <v>1</v>
      </c>
      <c r="S26" s="8"/>
      <c r="T26" s="8"/>
      <c r="U26" s="8"/>
      <c r="V26" s="8"/>
      <c r="W26" s="8"/>
      <c r="X26" s="8"/>
      <c r="Y26" s="8"/>
      <c r="Z26" s="8"/>
      <c r="AA26" s="10">
        <v>10</v>
      </c>
    </row>
    <row r="27" spans="1:27">
      <c r="A27" s="5" t="s">
        <v>16</v>
      </c>
      <c r="B27" s="5">
        <v>1</v>
      </c>
      <c r="C27" s="5">
        <v>5</v>
      </c>
      <c r="D27" s="5">
        <v>4</v>
      </c>
      <c r="E27" s="5">
        <v>1</v>
      </c>
      <c r="F27" s="5">
        <v>4</v>
      </c>
      <c r="G27" s="5">
        <v>6</v>
      </c>
      <c r="H27" s="5">
        <v>3</v>
      </c>
      <c r="I27" s="5">
        <v>6</v>
      </c>
      <c r="J27" s="5">
        <v>4</v>
      </c>
      <c r="K27" s="5">
        <v>2</v>
      </c>
      <c r="L27" s="5">
        <v>3</v>
      </c>
      <c r="M27" s="5">
        <v>7</v>
      </c>
      <c r="N27" s="5">
        <v>3</v>
      </c>
      <c r="O27" s="5">
        <v>2</v>
      </c>
      <c r="P27" s="5">
        <v>1</v>
      </c>
      <c r="Q27" s="5">
        <v>4</v>
      </c>
      <c r="R27" s="5">
        <v>3</v>
      </c>
      <c r="S27" s="5">
        <v>3</v>
      </c>
      <c r="T27" s="5">
        <v>4</v>
      </c>
      <c r="U27" s="5">
        <v>3</v>
      </c>
      <c r="V27" s="5">
        <v>3</v>
      </c>
      <c r="W27" s="5"/>
      <c r="X27" s="5">
        <v>4</v>
      </c>
      <c r="Y27" s="5">
        <v>1</v>
      </c>
      <c r="Z27" s="5"/>
      <c r="AA27" s="10">
        <v>77</v>
      </c>
    </row>
    <row r="28" spans="1:27">
      <c r="A28" s="8" t="s">
        <v>17</v>
      </c>
      <c r="B28" s="8">
        <v>2</v>
      </c>
      <c r="C28" s="8"/>
      <c r="D28" s="8"/>
      <c r="E28" s="8">
        <v>2</v>
      </c>
      <c r="F28" s="8">
        <v>1</v>
      </c>
      <c r="G28" s="8">
        <v>3</v>
      </c>
      <c r="H28" s="8">
        <v>3</v>
      </c>
      <c r="I28" s="8">
        <v>2</v>
      </c>
      <c r="J28" s="8"/>
      <c r="K28" s="8">
        <v>3</v>
      </c>
      <c r="L28" s="8">
        <v>1</v>
      </c>
      <c r="M28" s="8"/>
      <c r="N28" s="8">
        <v>3</v>
      </c>
      <c r="O28" s="8">
        <v>1</v>
      </c>
      <c r="P28" s="8">
        <v>2</v>
      </c>
      <c r="Q28" s="8"/>
      <c r="R28" s="8"/>
      <c r="S28" s="8"/>
      <c r="T28" s="8">
        <v>1</v>
      </c>
      <c r="U28" s="8"/>
      <c r="V28" s="8">
        <v>2</v>
      </c>
      <c r="W28" s="8">
        <v>4</v>
      </c>
      <c r="X28" s="8"/>
      <c r="Y28" s="8"/>
      <c r="Z28" s="8"/>
      <c r="AA28" s="10">
        <v>30</v>
      </c>
    </row>
    <row r="29" spans="1:27">
      <c r="A29" s="5" t="s">
        <v>18</v>
      </c>
      <c r="B29" s="5"/>
      <c r="C29" s="5"/>
      <c r="D29" s="5">
        <v>1</v>
      </c>
      <c r="E29" s="5"/>
      <c r="F29" s="5"/>
      <c r="G29" s="5"/>
      <c r="H29" s="5">
        <v>1</v>
      </c>
      <c r="I29" s="5"/>
      <c r="J29" s="5"/>
      <c r="K29" s="5"/>
      <c r="L29" s="5"/>
      <c r="M29" s="5"/>
      <c r="N29" s="5"/>
      <c r="O29" s="5"/>
      <c r="P29" s="5"/>
      <c r="Q29" s="5"/>
      <c r="R29" s="5"/>
      <c r="S29" s="5"/>
      <c r="T29" s="5"/>
      <c r="U29" s="5"/>
      <c r="V29" s="5"/>
      <c r="W29" s="5"/>
      <c r="X29" s="5"/>
      <c r="Y29" s="5"/>
      <c r="Z29" s="5"/>
      <c r="AA29" s="10">
        <v>2</v>
      </c>
    </row>
    <row r="30" spans="1:27">
      <c r="A30" s="8" t="s">
        <v>215</v>
      </c>
      <c r="B30" s="8"/>
      <c r="C30" s="8">
        <v>1</v>
      </c>
      <c r="D30" s="8"/>
      <c r="E30" s="8"/>
      <c r="F30" s="8">
        <v>1</v>
      </c>
      <c r="G30" s="8"/>
      <c r="H30" s="8">
        <v>1</v>
      </c>
      <c r="I30" s="8">
        <v>1</v>
      </c>
      <c r="J30" s="8"/>
      <c r="K30" s="8"/>
      <c r="L30" s="8"/>
      <c r="M30" s="8"/>
      <c r="N30" s="8"/>
      <c r="O30" s="8"/>
      <c r="P30" s="8"/>
      <c r="Q30" s="8">
        <v>1</v>
      </c>
      <c r="R30" s="8"/>
      <c r="S30" s="8"/>
      <c r="T30" s="8"/>
      <c r="U30" s="8">
        <v>1</v>
      </c>
      <c r="V30" s="8"/>
      <c r="W30" s="8"/>
      <c r="X30" s="8"/>
      <c r="Y30" s="8"/>
      <c r="Z30" s="8"/>
      <c r="AA30" s="10">
        <v>6</v>
      </c>
    </row>
    <row r="31" spans="1:27">
      <c r="A31" s="9" t="s">
        <v>19</v>
      </c>
      <c r="B31" s="9">
        <v>3</v>
      </c>
      <c r="C31" s="9">
        <v>11</v>
      </c>
      <c r="D31" s="9">
        <v>11</v>
      </c>
      <c r="E31" s="9">
        <v>6</v>
      </c>
      <c r="F31" s="9">
        <v>5</v>
      </c>
      <c r="G31" s="9">
        <v>7</v>
      </c>
      <c r="H31" s="9">
        <v>7</v>
      </c>
      <c r="I31" s="9">
        <v>1</v>
      </c>
      <c r="J31" s="9">
        <v>8</v>
      </c>
      <c r="K31" s="9">
        <v>4</v>
      </c>
      <c r="L31" s="9">
        <v>8</v>
      </c>
      <c r="M31" s="9">
        <v>5</v>
      </c>
      <c r="N31" s="9">
        <v>4</v>
      </c>
      <c r="O31" s="9">
        <v>3</v>
      </c>
      <c r="P31" s="9">
        <v>7</v>
      </c>
      <c r="Q31" s="9">
        <v>3</v>
      </c>
      <c r="R31" s="9">
        <v>4</v>
      </c>
      <c r="S31" s="9">
        <v>2</v>
      </c>
      <c r="T31" s="9">
        <v>2</v>
      </c>
      <c r="U31" s="9">
        <v>3</v>
      </c>
      <c r="V31" s="9">
        <v>3</v>
      </c>
      <c r="W31" s="9">
        <v>1</v>
      </c>
      <c r="X31" s="9">
        <v>4</v>
      </c>
      <c r="Y31" s="9">
        <v>3</v>
      </c>
      <c r="Z31" s="9"/>
      <c r="AA31" s="10">
        <v>115</v>
      </c>
    </row>
    <row r="32" spans="1:27">
      <c r="A32" s="10" t="s">
        <v>20</v>
      </c>
      <c r="B32" s="10"/>
      <c r="C32" s="10">
        <v>2</v>
      </c>
      <c r="D32" s="10">
        <v>4</v>
      </c>
      <c r="E32" s="10">
        <v>2</v>
      </c>
      <c r="F32" s="10">
        <v>1</v>
      </c>
      <c r="G32" s="10">
        <v>2</v>
      </c>
      <c r="H32" s="10"/>
      <c r="I32" s="10"/>
      <c r="J32" s="10">
        <v>2</v>
      </c>
      <c r="K32" s="10">
        <v>1</v>
      </c>
      <c r="L32" s="10">
        <v>2</v>
      </c>
      <c r="M32" s="10">
        <v>2</v>
      </c>
      <c r="N32" s="10">
        <v>1</v>
      </c>
      <c r="O32" s="10"/>
      <c r="P32" s="10">
        <v>1</v>
      </c>
      <c r="Q32" s="10"/>
      <c r="R32" s="10"/>
      <c r="S32" s="10"/>
      <c r="T32" s="10"/>
      <c r="U32" s="10">
        <v>1</v>
      </c>
      <c r="V32" s="10">
        <v>1</v>
      </c>
      <c r="W32" s="10"/>
      <c r="X32" s="10">
        <v>2</v>
      </c>
      <c r="Y32" s="10">
        <v>1</v>
      </c>
      <c r="Z32" s="10"/>
      <c r="AA32" s="10">
        <v>25</v>
      </c>
    </row>
    <row r="33" spans="1:27">
      <c r="A33" s="5" t="s">
        <v>21</v>
      </c>
      <c r="B33" s="5"/>
      <c r="C33" s="5"/>
      <c r="D33" s="5"/>
      <c r="E33" s="5">
        <v>1</v>
      </c>
      <c r="F33" s="5"/>
      <c r="G33" s="5"/>
      <c r="H33" s="5"/>
      <c r="I33" s="5"/>
      <c r="J33" s="5"/>
      <c r="K33" s="5"/>
      <c r="L33" s="5"/>
      <c r="M33" s="5"/>
      <c r="N33" s="5">
        <v>1</v>
      </c>
      <c r="O33" s="5"/>
      <c r="P33" s="5">
        <v>1</v>
      </c>
      <c r="Q33" s="5"/>
      <c r="R33" s="5"/>
      <c r="S33" s="5"/>
      <c r="T33" s="5"/>
      <c r="U33" s="5"/>
      <c r="V33" s="5"/>
      <c r="W33" s="5"/>
      <c r="X33" s="5"/>
      <c r="Y33" s="5"/>
      <c r="Z33" s="5"/>
      <c r="AA33" s="10">
        <v>3</v>
      </c>
    </row>
    <row r="34" spans="1:27">
      <c r="A34" s="8" t="s">
        <v>22</v>
      </c>
      <c r="B34" s="8"/>
      <c r="C34" s="8"/>
      <c r="D34" s="8"/>
      <c r="E34" s="8"/>
      <c r="F34" s="8"/>
      <c r="G34" s="8"/>
      <c r="H34" s="8"/>
      <c r="I34" s="8"/>
      <c r="J34" s="8"/>
      <c r="K34" s="8"/>
      <c r="L34" s="8"/>
      <c r="M34" s="8"/>
      <c r="N34" s="8"/>
      <c r="O34" s="8"/>
      <c r="P34" s="8"/>
      <c r="Q34" s="8"/>
      <c r="R34" s="8"/>
      <c r="S34" s="8"/>
      <c r="T34" s="8"/>
      <c r="U34" s="8"/>
      <c r="V34" s="8"/>
      <c r="W34" s="8"/>
      <c r="X34" s="8"/>
      <c r="Y34" s="8"/>
      <c r="Z34" s="8"/>
      <c r="AA34" s="10">
        <v>0</v>
      </c>
    </row>
    <row r="35" spans="1:27">
      <c r="A35" s="5" t="s">
        <v>23</v>
      </c>
      <c r="B35" s="5"/>
      <c r="C35" s="5"/>
      <c r="D35" s="5"/>
      <c r="E35" s="5"/>
      <c r="F35" s="5"/>
      <c r="G35" s="5"/>
      <c r="H35" s="5"/>
      <c r="I35" s="5"/>
      <c r="J35" s="5"/>
      <c r="K35" s="5"/>
      <c r="L35" s="5"/>
      <c r="M35" s="5"/>
      <c r="N35" s="5"/>
      <c r="O35" s="5"/>
      <c r="P35" s="5"/>
      <c r="Q35" s="5"/>
      <c r="R35" s="5"/>
      <c r="S35" s="5"/>
      <c r="T35" s="5"/>
      <c r="U35" s="5"/>
      <c r="V35" s="5"/>
      <c r="W35" s="5"/>
      <c r="X35" s="5"/>
      <c r="Y35" s="5"/>
      <c r="Z35" s="5"/>
      <c r="AA35" s="10">
        <v>0</v>
      </c>
    </row>
    <row r="36" spans="1:27">
      <c r="A36" s="8" t="s">
        <v>24</v>
      </c>
      <c r="B36" s="8"/>
      <c r="C36" s="8"/>
      <c r="D36" s="8"/>
      <c r="E36" s="8">
        <v>1</v>
      </c>
      <c r="F36" s="8"/>
      <c r="G36" s="8"/>
      <c r="H36" s="8"/>
      <c r="I36" s="8"/>
      <c r="J36" s="8"/>
      <c r="K36" s="8"/>
      <c r="L36" s="8"/>
      <c r="M36" s="8"/>
      <c r="N36" s="8"/>
      <c r="O36" s="8"/>
      <c r="P36" s="8"/>
      <c r="Q36" s="8"/>
      <c r="R36" s="8"/>
      <c r="S36" s="8"/>
      <c r="T36" s="8"/>
      <c r="U36" s="8"/>
      <c r="V36" s="8"/>
      <c r="W36" s="8"/>
      <c r="X36" s="8"/>
      <c r="Y36" s="8"/>
      <c r="Z36" s="8"/>
      <c r="AA36" s="10">
        <v>1</v>
      </c>
    </row>
    <row r="37" spans="1:27">
      <c r="A37" s="5" t="s">
        <v>25</v>
      </c>
      <c r="B37" s="5"/>
      <c r="C37" s="5">
        <v>2</v>
      </c>
      <c r="D37" s="5">
        <v>4</v>
      </c>
      <c r="E37" s="5"/>
      <c r="F37" s="5">
        <v>1</v>
      </c>
      <c r="G37" s="5">
        <v>2</v>
      </c>
      <c r="H37" s="5"/>
      <c r="I37" s="5"/>
      <c r="J37" s="5">
        <v>2</v>
      </c>
      <c r="K37" s="5">
        <v>1</v>
      </c>
      <c r="L37" s="5">
        <v>2</v>
      </c>
      <c r="M37" s="5">
        <v>2</v>
      </c>
      <c r="N37" s="5"/>
      <c r="O37" s="5"/>
      <c r="P37" s="5"/>
      <c r="Q37" s="5"/>
      <c r="R37" s="5"/>
      <c r="S37" s="5"/>
      <c r="T37" s="5"/>
      <c r="U37" s="5">
        <v>1</v>
      </c>
      <c r="V37" s="5">
        <v>1</v>
      </c>
      <c r="W37" s="5"/>
      <c r="X37" s="5">
        <v>2</v>
      </c>
      <c r="Y37" s="5">
        <v>1</v>
      </c>
      <c r="Z37" s="5"/>
      <c r="AA37" s="10">
        <v>21</v>
      </c>
    </row>
    <row r="38" spans="1:27">
      <c r="A38" s="10" t="s">
        <v>26</v>
      </c>
      <c r="B38" s="10"/>
      <c r="C38" s="10">
        <v>4</v>
      </c>
      <c r="D38" s="10"/>
      <c r="E38" s="10"/>
      <c r="F38" s="10"/>
      <c r="G38" s="10">
        <v>1</v>
      </c>
      <c r="H38" s="10">
        <v>2</v>
      </c>
      <c r="I38" s="10">
        <v>1</v>
      </c>
      <c r="J38" s="10">
        <v>3</v>
      </c>
      <c r="K38" s="10"/>
      <c r="L38" s="10">
        <v>3</v>
      </c>
      <c r="M38" s="10">
        <v>1</v>
      </c>
      <c r="N38" s="10">
        <v>1</v>
      </c>
      <c r="O38" s="10">
        <v>2</v>
      </c>
      <c r="P38" s="10">
        <v>2</v>
      </c>
      <c r="Q38" s="10"/>
      <c r="R38" s="10">
        <v>1</v>
      </c>
      <c r="S38" s="10"/>
      <c r="T38" s="10"/>
      <c r="U38" s="10">
        <v>1</v>
      </c>
      <c r="V38" s="10"/>
      <c r="W38" s="10"/>
      <c r="X38" s="10"/>
      <c r="Y38" s="10"/>
      <c r="Z38" s="10"/>
      <c r="AA38" s="10">
        <v>22</v>
      </c>
    </row>
    <row r="39" spans="1:27">
      <c r="A39" s="5" t="s">
        <v>27</v>
      </c>
      <c r="B39" s="5"/>
      <c r="C39" s="5"/>
      <c r="D39" s="5"/>
      <c r="E39" s="5"/>
      <c r="F39" s="5"/>
      <c r="G39" s="5"/>
      <c r="H39" s="5"/>
      <c r="I39" s="5"/>
      <c r="J39" s="5"/>
      <c r="K39" s="5"/>
      <c r="L39" s="5"/>
      <c r="M39" s="5"/>
      <c r="N39" s="5"/>
      <c r="O39" s="5"/>
      <c r="P39" s="5"/>
      <c r="Q39" s="5"/>
      <c r="R39" s="5"/>
      <c r="S39" s="5"/>
      <c r="T39" s="5"/>
      <c r="U39" s="5"/>
      <c r="V39" s="5"/>
      <c r="W39" s="5"/>
      <c r="X39" s="5"/>
      <c r="Y39" s="5"/>
      <c r="Z39" s="5"/>
      <c r="AA39" s="10">
        <v>0</v>
      </c>
    </row>
    <row r="40" spans="1:27">
      <c r="A40" s="8" t="s">
        <v>28</v>
      </c>
      <c r="B40" s="8"/>
      <c r="C40" s="8">
        <v>2</v>
      </c>
      <c r="D40" s="8"/>
      <c r="E40" s="8"/>
      <c r="F40" s="8"/>
      <c r="G40" s="8">
        <v>1</v>
      </c>
      <c r="H40" s="8">
        <v>1</v>
      </c>
      <c r="I40" s="8"/>
      <c r="J40" s="8">
        <v>2</v>
      </c>
      <c r="K40" s="8"/>
      <c r="L40" s="8">
        <v>1</v>
      </c>
      <c r="M40" s="8">
        <v>1</v>
      </c>
      <c r="N40" s="8"/>
      <c r="O40" s="8">
        <v>2</v>
      </c>
      <c r="P40" s="8">
        <v>1</v>
      </c>
      <c r="Q40" s="8"/>
      <c r="R40" s="8">
        <v>1</v>
      </c>
      <c r="S40" s="8"/>
      <c r="T40" s="8"/>
      <c r="U40" s="8">
        <v>1</v>
      </c>
      <c r="V40" s="8"/>
      <c r="W40" s="8"/>
      <c r="X40" s="8"/>
      <c r="Y40" s="8"/>
      <c r="Z40" s="8"/>
      <c r="AA40" s="10">
        <v>13</v>
      </c>
    </row>
    <row r="41" spans="1:27">
      <c r="A41" s="5" t="s">
        <v>29</v>
      </c>
      <c r="B41" s="5"/>
      <c r="C41" s="5"/>
      <c r="D41" s="5"/>
      <c r="E41" s="5"/>
      <c r="F41" s="5"/>
      <c r="G41" s="5"/>
      <c r="H41" s="5"/>
      <c r="I41" s="5">
        <v>1</v>
      </c>
      <c r="J41" s="5">
        <v>1</v>
      </c>
      <c r="K41" s="5"/>
      <c r="L41" s="5">
        <v>1</v>
      </c>
      <c r="M41" s="5"/>
      <c r="N41" s="5">
        <v>1</v>
      </c>
      <c r="O41" s="5"/>
      <c r="P41" s="5"/>
      <c r="Q41" s="5"/>
      <c r="R41" s="5"/>
      <c r="S41" s="5"/>
      <c r="T41" s="5"/>
      <c r="U41" s="5"/>
      <c r="V41" s="5"/>
      <c r="W41" s="5"/>
      <c r="X41" s="5"/>
      <c r="Y41" s="5"/>
      <c r="Z41" s="5"/>
      <c r="AA41" s="10">
        <v>4</v>
      </c>
    </row>
    <row r="42" spans="1:27">
      <c r="A42" s="8" t="s">
        <v>30</v>
      </c>
      <c r="B42" s="8"/>
      <c r="C42" s="8">
        <v>2</v>
      </c>
      <c r="D42" s="8"/>
      <c r="E42" s="8"/>
      <c r="F42" s="8"/>
      <c r="G42" s="8"/>
      <c r="H42" s="8">
        <v>1</v>
      </c>
      <c r="I42" s="8"/>
      <c r="J42" s="8"/>
      <c r="K42" s="8"/>
      <c r="L42" s="8">
        <v>1</v>
      </c>
      <c r="M42" s="8"/>
      <c r="N42" s="8"/>
      <c r="O42" s="8"/>
      <c r="P42" s="8">
        <v>1</v>
      </c>
      <c r="Q42" s="8"/>
      <c r="R42" s="8"/>
      <c r="S42" s="8"/>
      <c r="T42" s="8"/>
      <c r="U42" s="8"/>
      <c r="V42" s="8"/>
      <c r="W42" s="8"/>
      <c r="X42" s="8"/>
      <c r="Y42" s="8"/>
      <c r="Z42" s="8"/>
      <c r="AA42" s="10">
        <v>5</v>
      </c>
    </row>
    <row r="43" spans="1:27">
      <c r="A43" s="10" t="s">
        <v>31</v>
      </c>
      <c r="B43" s="10"/>
      <c r="C43" s="10">
        <v>2</v>
      </c>
      <c r="D43" s="10">
        <v>1</v>
      </c>
      <c r="E43" s="10">
        <v>3</v>
      </c>
      <c r="F43" s="10">
        <v>2</v>
      </c>
      <c r="G43" s="10">
        <v>1</v>
      </c>
      <c r="H43" s="10">
        <v>3</v>
      </c>
      <c r="I43" s="10"/>
      <c r="J43" s="10"/>
      <c r="K43" s="10">
        <v>1</v>
      </c>
      <c r="L43" s="10">
        <v>1</v>
      </c>
      <c r="M43" s="10"/>
      <c r="N43" s="10">
        <v>1</v>
      </c>
      <c r="O43" s="10"/>
      <c r="P43" s="10">
        <v>3</v>
      </c>
      <c r="Q43" s="10"/>
      <c r="R43" s="10">
        <v>1</v>
      </c>
      <c r="S43" s="10"/>
      <c r="T43" s="10">
        <v>2</v>
      </c>
      <c r="U43" s="10"/>
      <c r="V43" s="10">
        <v>1</v>
      </c>
      <c r="W43" s="10">
        <v>1</v>
      </c>
      <c r="X43" s="10"/>
      <c r="Y43" s="10">
        <v>1</v>
      </c>
      <c r="Z43" s="10"/>
      <c r="AA43" s="10">
        <v>24</v>
      </c>
    </row>
    <row r="44" spans="1:27">
      <c r="A44" s="8" t="s">
        <v>32</v>
      </c>
      <c r="B44" s="8"/>
      <c r="C44" s="8"/>
      <c r="D44" s="8"/>
      <c r="E44" s="8"/>
      <c r="F44" s="8"/>
      <c r="G44" s="8"/>
      <c r="H44" s="8"/>
      <c r="I44" s="8"/>
      <c r="J44" s="8"/>
      <c r="K44" s="8"/>
      <c r="L44" s="8"/>
      <c r="M44" s="8"/>
      <c r="N44" s="8"/>
      <c r="O44" s="8"/>
      <c r="P44" s="8"/>
      <c r="Q44" s="8"/>
      <c r="R44" s="8"/>
      <c r="S44" s="8"/>
      <c r="T44" s="8"/>
      <c r="U44" s="8"/>
      <c r="V44" s="8"/>
      <c r="W44" s="8"/>
      <c r="X44" s="8"/>
      <c r="Y44" s="8"/>
      <c r="Z44" s="8"/>
      <c r="AA44" s="10">
        <v>0</v>
      </c>
    </row>
    <row r="45" spans="1:27">
      <c r="A45" s="5" t="s">
        <v>33</v>
      </c>
      <c r="B45" s="5"/>
      <c r="C45" s="5"/>
      <c r="D45" s="5"/>
      <c r="E45" s="5"/>
      <c r="F45" s="5">
        <v>1</v>
      </c>
      <c r="G45" s="5"/>
      <c r="H45" s="5"/>
      <c r="I45" s="5"/>
      <c r="J45" s="5"/>
      <c r="K45" s="5"/>
      <c r="L45" s="5"/>
      <c r="M45" s="5"/>
      <c r="N45" s="5"/>
      <c r="O45" s="5"/>
      <c r="P45" s="5"/>
      <c r="Q45" s="5"/>
      <c r="R45" s="5"/>
      <c r="S45" s="5"/>
      <c r="T45" s="5"/>
      <c r="U45" s="5"/>
      <c r="V45" s="5"/>
      <c r="W45" s="5"/>
      <c r="X45" s="5"/>
      <c r="Y45" s="5"/>
      <c r="Z45" s="5"/>
      <c r="AA45" s="10">
        <v>1</v>
      </c>
    </row>
    <row r="46" spans="1:27">
      <c r="A46" s="8" t="s">
        <v>31</v>
      </c>
      <c r="B46" s="8"/>
      <c r="C46" s="8">
        <v>2</v>
      </c>
      <c r="D46" s="8">
        <v>1</v>
      </c>
      <c r="E46" s="8">
        <v>1</v>
      </c>
      <c r="F46" s="8">
        <v>1</v>
      </c>
      <c r="G46" s="8">
        <v>1</v>
      </c>
      <c r="H46" s="8">
        <v>3</v>
      </c>
      <c r="I46" s="8"/>
      <c r="J46" s="8"/>
      <c r="K46" s="8">
        <v>1</v>
      </c>
      <c r="L46" s="8"/>
      <c r="M46" s="8"/>
      <c r="N46" s="8">
        <v>1</v>
      </c>
      <c r="O46" s="8"/>
      <c r="P46" s="8">
        <v>3</v>
      </c>
      <c r="Q46" s="8"/>
      <c r="R46" s="8">
        <v>1</v>
      </c>
      <c r="S46" s="8"/>
      <c r="T46" s="8">
        <v>2</v>
      </c>
      <c r="U46" s="8"/>
      <c r="V46" s="8">
        <v>1</v>
      </c>
      <c r="W46" s="8">
        <v>1</v>
      </c>
      <c r="X46" s="8"/>
      <c r="Y46" s="8">
        <v>1</v>
      </c>
      <c r="Z46" s="8"/>
      <c r="AA46" s="10">
        <v>20</v>
      </c>
    </row>
    <row r="47" spans="1:27">
      <c r="A47" s="5" t="s">
        <v>34</v>
      </c>
      <c r="B47" s="5"/>
      <c r="C47" s="5"/>
      <c r="D47" s="5"/>
      <c r="E47" s="5">
        <v>2</v>
      </c>
      <c r="F47" s="5"/>
      <c r="G47" s="5"/>
      <c r="H47" s="5"/>
      <c r="I47" s="5"/>
      <c r="J47" s="5"/>
      <c r="K47" s="5"/>
      <c r="L47" s="5">
        <v>1</v>
      </c>
      <c r="M47" s="5"/>
      <c r="N47" s="5"/>
      <c r="O47" s="5"/>
      <c r="P47" s="5"/>
      <c r="Q47" s="5"/>
      <c r="R47" s="5"/>
      <c r="S47" s="5"/>
      <c r="T47" s="5"/>
      <c r="U47" s="5"/>
      <c r="V47" s="5"/>
      <c r="W47" s="5"/>
      <c r="X47" s="5"/>
      <c r="Y47" s="5"/>
      <c r="Z47" s="5"/>
      <c r="AA47" s="10">
        <v>3</v>
      </c>
    </row>
    <row r="48" spans="1:27">
      <c r="A48" s="10" t="s">
        <v>216</v>
      </c>
      <c r="B48" s="10">
        <v>3</v>
      </c>
      <c r="C48" s="10">
        <v>3</v>
      </c>
      <c r="D48" s="10">
        <v>6</v>
      </c>
      <c r="E48" s="10">
        <v>1</v>
      </c>
      <c r="F48" s="10">
        <v>2</v>
      </c>
      <c r="G48" s="10">
        <v>3</v>
      </c>
      <c r="H48" s="10">
        <v>2</v>
      </c>
      <c r="I48" s="10"/>
      <c r="J48" s="10">
        <v>3</v>
      </c>
      <c r="K48" s="10">
        <v>2</v>
      </c>
      <c r="L48" s="10">
        <v>2</v>
      </c>
      <c r="M48" s="10">
        <v>2</v>
      </c>
      <c r="N48" s="10">
        <v>1</v>
      </c>
      <c r="O48" s="10">
        <v>1</v>
      </c>
      <c r="P48" s="10">
        <v>1</v>
      </c>
      <c r="Q48" s="10">
        <v>3</v>
      </c>
      <c r="R48" s="10">
        <v>2</v>
      </c>
      <c r="S48" s="10">
        <v>2</v>
      </c>
      <c r="T48" s="10"/>
      <c r="U48" s="10">
        <v>1</v>
      </c>
      <c r="V48" s="10">
        <v>1</v>
      </c>
      <c r="W48" s="10"/>
      <c r="X48" s="10">
        <v>2</v>
      </c>
      <c r="Y48" s="10">
        <v>1</v>
      </c>
      <c r="Z48" s="10"/>
      <c r="AA48" s="10">
        <v>44</v>
      </c>
    </row>
    <row r="49" spans="1:27">
      <c r="A49" s="5" t="s">
        <v>35</v>
      </c>
      <c r="B49" s="5"/>
      <c r="C49" s="5"/>
      <c r="D49" s="5"/>
      <c r="E49" s="5"/>
      <c r="F49" s="5"/>
      <c r="G49" s="5"/>
      <c r="H49" s="5"/>
      <c r="I49" s="5"/>
      <c r="J49" s="5"/>
      <c r="K49" s="5">
        <v>1</v>
      </c>
      <c r="L49" s="5"/>
      <c r="M49" s="5"/>
      <c r="N49" s="5"/>
      <c r="O49" s="5"/>
      <c r="P49" s="5"/>
      <c r="Q49" s="5"/>
      <c r="R49" s="5"/>
      <c r="S49" s="5"/>
      <c r="T49" s="5"/>
      <c r="U49" s="5"/>
      <c r="V49" s="5"/>
      <c r="W49" s="5"/>
      <c r="X49" s="5"/>
      <c r="Y49" s="5"/>
      <c r="Z49" s="5"/>
      <c r="AA49" s="10">
        <v>1</v>
      </c>
    </row>
    <row r="50" spans="1:27">
      <c r="A50" s="8" t="s">
        <v>36</v>
      </c>
      <c r="B50" s="8"/>
      <c r="C50" s="8"/>
      <c r="D50" s="8"/>
      <c r="E50" s="8">
        <v>1</v>
      </c>
      <c r="F50" s="8"/>
      <c r="G50" s="8"/>
      <c r="H50" s="8"/>
      <c r="I50" s="8"/>
      <c r="J50" s="8"/>
      <c r="K50" s="8"/>
      <c r="L50" s="8"/>
      <c r="M50" s="8">
        <v>1</v>
      </c>
      <c r="N50" s="8"/>
      <c r="O50" s="8"/>
      <c r="P50" s="8"/>
      <c r="Q50" s="8"/>
      <c r="R50" s="8"/>
      <c r="S50" s="8"/>
      <c r="T50" s="8"/>
      <c r="U50" s="8"/>
      <c r="V50" s="8"/>
      <c r="W50" s="8"/>
      <c r="X50" s="8"/>
      <c r="Y50" s="8"/>
      <c r="Z50" s="8"/>
      <c r="AA50" s="10">
        <v>2</v>
      </c>
    </row>
    <row r="51" spans="1:27">
      <c r="A51" s="5" t="s">
        <v>37</v>
      </c>
      <c r="B51" s="5"/>
      <c r="C51" s="5"/>
      <c r="D51" s="5"/>
      <c r="E51" s="5"/>
      <c r="F51" s="5"/>
      <c r="G51" s="5">
        <v>1</v>
      </c>
      <c r="H51" s="5"/>
      <c r="I51" s="5"/>
      <c r="J51" s="5"/>
      <c r="K51" s="5"/>
      <c r="L51" s="5"/>
      <c r="M51" s="5"/>
      <c r="N51" s="5"/>
      <c r="O51" s="5"/>
      <c r="P51" s="5"/>
      <c r="Q51" s="5"/>
      <c r="R51" s="5"/>
      <c r="S51" s="5">
        <v>1</v>
      </c>
      <c r="T51" s="5"/>
      <c r="U51" s="5"/>
      <c r="V51" s="5"/>
      <c r="W51" s="5"/>
      <c r="X51" s="5"/>
      <c r="Y51" s="5"/>
      <c r="Z51" s="5"/>
      <c r="AA51" s="10">
        <v>2</v>
      </c>
    </row>
    <row r="52" spans="1:27">
      <c r="A52" s="8" t="s">
        <v>38</v>
      </c>
      <c r="B52" s="8">
        <v>1</v>
      </c>
      <c r="C52" s="8">
        <v>2</v>
      </c>
      <c r="D52" s="8">
        <v>5</v>
      </c>
      <c r="E52" s="8"/>
      <c r="F52" s="8">
        <v>1</v>
      </c>
      <c r="G52" s="8">
        <v>1</v>
      </c>
      <c r="H52" s="8">
        <v>2</v>
      </c>
      <c r="I52" s="8"/>
      <c r="J52" s="8">
        <v>1</v>
      </c>
      <c r="K52" s="8"/>
      <c r="L52" s="8">
        <v>2</v>
      </c>
      <c r="M52" s="8">
        <v>1</v>
      </c>
      <c r="N52" s="8">
        <v>1</v>
      </c>
      <c r="O52" s="8">
        <v>1</v>
      </c>
      <c r="P52" s="8">
        <v>1</v>
      </c>
      <c r="Q52" s="8">
        <v>3</v>
      </c>
      <c r="R52" s="8">
        <v>2</v>
      </c>
      <c r="S52" s="8"/>
      <c r="T52" s="8"/>
      <c r="U52" s="8">
        <v>1</v>
      </c>
      <c r="V52" s="8">
        <v>1</v>
      </c>
      <c r="W52" s="8"/>
      <c r="X52" s="8">
        <v>1</v>
      </c>
      <c r="Y52" s="8">
        <v>1</v>
      </c>
      <c r="Z52" s="8"/>
      <c r="AA52" s="10">
        <v>28</v>
      </c>
    </row>
    <row r="53" spans="1:27">
      <c r="A53" s="5" t="s">
        <v>39</v>
      </c>
      <c r="B53" s="5">
        <v>1</v>
      </c>
      <c r="C53" s="5"/>
      <c r="D53" s="5">
        <v>1</v>
      </c>
      <c r="E53" s="5"/>
      <c r="F53" s="5"/>
      <c r="G53" s="5"/>
      <c r="H53" s="5"/>
      <c r="I53" s="5"/>
      <c r="J53" s="5"/>
      <c r="K53" s="5"/>
      <c r="L53" s="5"/>
      <c r="M53" s="5"/>
      <c r="N53" s="5"/>
      <c r="O53" s="5"/>
      <c r="P53" s="5"/>
      <c r="Q53" s="5"/>
      <c r="R53" s="5"/>
      <c r="S53" s="5"/>
      <c r="T53" s="5"/>
      <c r="U53" s="5"/>
      <c r="V53" s="5"/>
      <c r="W53" s="5"/>
      <c r="X53" s="5"/>
      <c r="Y53" s="5"/>
      <c r="Z53" s="5"/>
      <c r="AA53" s="10">
        <v>2</v>
      </c>
    </row>
    <row r="54" spans="1:27">
      <c r="A54" s="8" t="s">
        <v>40</v>
      </c>
      <c r="B54" s="8">
        <v>1</v>
      </c>
      <c r="C54" s="8">
        <v>1</v>
      </c>
      <c r="D54" s="8"/>
      <c r="E54" s="8"/>
      <c r="F54" s="8">
        <v>1</v>
      </c>
      <c r="G54" s="8">
        <v>1</v>
      </c>
      <c r="H54" s="8"/>
      <c r="I54" s="8"/>
      <c r="J54" s="8">
        <v>2</v>
      </c>
      <c r="K54" s="8">
        <v>1</v>
      </c>
      <c r="L54" s="8"/>
      <c r="M54" s="8"/>
      <c r="N54" s="8"/>
      <c r="O54" s="8"/>
      <c r="P54" s="8"/>
      <c r="Q54" s="8"/>
      <c r="R54" s="8"/>
      <c r="S54" s="8">
        <v>1</v>
      </c>
      <c r="T54" s="8"/>
      <c r="U54" s="8"/>
      <c r="V54" s="8"/>
      <c r="W54" s="8"/>
      <c r="X54" s="8">
        <v>1</v>
      </c>
      <c r="Y54" s="8"/>
      <c r="Z54" s="8"/>
      <c r="AA54" s="10">
        <v>9</v>
      </c>
    </row>
    <row r="55" spans="1:27">
      <c r="A55" s="5" t="s">
        <v>216</v>
      </c>
      <c r="B55" s="5"/>
      <c r="C55" s="5"/>
      <c r="D55" s="5"/>
      <c r="E55" s="5"/>
      <c r="F55" s="5"/>
      <c r="G55" s="5"/>
      <c r="H55" s="5"/>
      <c r="I55" s="5"/>
      <c r="J55" s="5"/>
      <c r="K55" s="5"/>
      <c r="L55" s="5"/>
      <c r="M55" s="5"/>
      <c r="N55" s="5"/>
      <c r="O55" s="5"/>
      <c r="P55" s="5"/>
      <c r="Q55" s="5"/>
      <c r="R55" s="5"/>
      <c r="S55" s="5"/>
      <c r="T55" s="5"/>
      <c r="U55" s="5"/>
      <c r="V55" s="5"/>
      <c r="W55" s="5"/>
      <c r="X55" s="5"/>
      <c r="Y55" s="5"/>
      <c r="Z55" s="5"/>
      <c r="AA55" s="10">
        <v>0</v>
      </c>
    </row>
    <row r="56" spans="1:27">
      <c r="A56" s="9" t="s">
        <v>41</v>
      </c>
      <c r="B56" s="9">
        <v>18</v>
      </c>
      <c r="C56" s="9">
        <v>29</v>
      </c>
      <c r="D56" s="9">
        <v>25</v>
      </c>
      <c r="E56" s="9">
        <v>25</v>
      </c>
      <c r="F56" s="9">
        <v>24</v>
      </c>
      <c r="G56" s="9">
        <v>27</v>
      </c>
      <c r="H56" s="9">
        <v>15</v>
      </c>
      <c r="I56" s="9">
        <v>23</v>
      </c>
      <c r="J56" s="9">
        <v>20</v>
      </c>
      <c r="K56" s="9">
        <v>19</v>
      </c>
      <c r="L56" s="9">
        <v>24</v>
      </c>
      <c r="M56" s="9">
        <v>24</v>
      </c>
      <c r="N56" s="9">
        <v>18</v>
      </c>
      <c r="O56" s="9">
        <v>18</v>
      </c>
      <c r="P56" s="9">
        <v>12</v>
      </c>
      <c r="Q56" s="9">
        <v>18</v>
      </c>
      <c r="R56" s="9">
        <v>12</v>
      </c>
      <c r="S56" s="9">
        <v>18</v>
      </c>
      <c r="T56" s="9">
        <v>20</v>
      </c>
      <c r="U56" s="9">
        <v>22</v>
      </c>
      <c r="V56" s="9">
        <v>21</v>
      </c>
      <c r="W56" s="9">
        <v>14</v>
      </c>
      <c r="X56" s="9">
        <v>7</v>
      </c>
      <c r="Y56" s="9">
        <v>7</v>
      </c>
      <c r="Z56" s="9">
        <v>2</v>
      </c>
      <c r="AA56" s="10">
        <v>462</v>
      </c>
    </row>
    <row r="57" spans="1:27">
      <c r="A57" s="10" t="s">
        <v>211</v>
      </c>
      <c r="B57" s="10">
        <v>2</v>
      </c>
      <c r="C57" s="10">
        <v>4</v>
      </c>
      <c r="D57" s="10">
        <v>4</v>
      </c>
      <c r="E57" s="10">
        <v>4</v>
      </c>
      <c r="F57" s="10">
        <v>1</v>
      </c>
      <c r="G57" s="10">
        <v>1</v>
      </c>
      <c r="H57" s="10"/>
      <c r="I57" s="10">
        <v>2</v>
      </c>
      <c r="J57" s="10">
        <v>2</v>
      </c>
      <c r="K57" s="10">
        <v>1</v>
      </c>
      <c r="L57" s="10">
        <v>3</v>
      </c>
      <c r="M57" s="10">
        <v>3</v>
      </c>
      <c r="N57" s="10">
        <v>1</v>
      </c>
      <c r="O57" s="10"/>
      <c r="P57" s="10">
        <v>1</v>
      </c>
      <c r="Q57" s="10">
        <v>1</v>
      </c>
      <c r="R57" s="10">
        <v>4</v>
      </c>
      <c r="S57" s="10"/>
      <c r="T57" s="10">
        <v>1</v>
      </c>
      <c r="U57" s="10">
        <v>2</v>
      </c>
      <c r="V57" s="10">
        <v>1</v>
      </c>
      <c r="W57" s="10">
        <v>1</v>
      </c>
      <c r="X57" s="10"/>
      <c r="Y57" s="10"/>
      <c r="Z57" s="10"/>
      <c r="AA57" s="10">
        <v>39</v>
      </c>
    </row>
    <row r="58" spans="1:27">
      <c r="A58" s="8" t="s">
        <v>42</v>
      </c>
      <c r="B58" s="8"/>
      <c r="C58" s="8"/>
      <c r="D58" s="8"/>
      <c r="E58" s="8"/>
      <c r="F58" s="8">
        <v>1</v>
      </c>
      <c r="G58" s="8"/>
      <c r="H58" s="8"/>
      <c r="I58" s="8"/>
      <c r="J58" s="8"/>
      <c r="K58" s="8"/>
      <c r="L58" s="8">
        <v>1</v>
      </c>
      <c r="M58" s="8"/>
      <c r="N58" s="8"/>
      <c r="O58" s="8"/>
      <c r="P58" s="8">
        <v>1</v>
      </c>
      <c r="Q58" s="8"/>
      <c r="R58" s="8">
        <v>2</v>
      </c>
      <c r="S58" s="8"/>
      <c r="T58" s="8"/>
      <c r="U58" s="8"/>
      <c r="V58" s="8"/>
      <c r="W58" s="8"/>
      <c r="X58" s="8"/>
      <c r="Y58" s="8"/>
      <c r="Z58" s="8"/>
      <c r="AA58" s="10">
        <v>5</v>
      </c>
    </row>
    <row r="59" spans="1:27">
      <c r="A59" s="5" t="s">
        <v>43</v>
      </c>
      <c r="B59" s="5"/>
      <c r="C59" s="5">
        <v>1</v>
      </c>
      <c r="D59" s="5">
        <v>1</v>
      </c>
      <c r="E59" s="5"/>
      <c r="F59" s="5"/>
      <c r="G59" s="5"/>
      <c r="H59" s="5"/>
      <c r="I59" s="5"/>
      <c r="J59" s="5"/>
      <c r="K59" s="5"/>
      <c r="L59" s="5"/>
      <c r="M59" s="5"/>
      <c r="N59" s="5"/>
      <c r="O59" s="5"/>
      <c r="P59" s="5"/>
      <c r="Q59" s="5"/>
      <c r="R59" s="5"/>
      <c r="S59" s="5"/>
      <c r="T59" s="5"/>
      <c r="U59" s="5"/>
      <c r="V59" s="5"/>
      <c r="W59" s="5"/>
      <c r="X59" s="5"/>
      <c r="Y59" s="5"/>
      <c r="Z59" s="5"/>
      <c r="AA59" s="10">
        <v>2</v>
      </c>
    </row>
    <row r="60" spans="1:27">
      <c r="A60" s="8" t="s">
        <v>44</v>
      </c>
      <c r="B60" s="8">
        <v>1</v>
      </c>
      <c r="C60" s="8"/>
      <c r="D60" s="8"/>
      <c r="E60" s="8"/>
      <c r="F60" s="8"/>
      <c r="G60" s="8"/>
      <c r="H60" s="8"/>
      <c r="I60" s="8"/>
      <c r="J60" s="8"/>
      <c r="K60" s="8"/>
      <c r="L60" s="8">
        <v>1</v>
      </c>
      <c r="M60" s="8"/>
      <c r="N60" s="8"/>
      <c r="O60" s="8"/>
      <c r="P60" s="8"/>
      <c r="Q60" s="8"/>
      <c r="R60" s="8"/>
      <c r="S60" s="8"/>
      <c r="T60" s="8">
        <v>1</v>
      </c>
      <c r="U60" s="8"/>
      <c r="V60" s="8">
        <v>1</v>
      </c>
      <c r="W60" s="8"/>
      <c r="X60" s="8"/>
      <c r="Y60" s="8"/>
      <c r="Z60" s="8"/>
      <c r="AA60" s="10">
        <v>4</v>
      </c>
    </row>
    <row r="61" spans="1:27">
      <c r="A61" s="5" t="s">
        <v>217</v>
      </c>
      <c r="B61" s="5"/>
      <c r="C61" s="5"/>
      <c r="D61" s="5"/>
      <c r="E61" s="5"/>
      <c r="F61" s="5"/>
      <c r="G61" s="5"/>
      <c r="H61" s="5"/>
      <c r="I61" s="5"/>
      <c r="J61" s="5"/>
      <c r="K61" s="5"/>
      <c r="L61" s="5"/>
      <c r="M61" s="5"/>
      <c r="N61" s="5"/>
      <c r="O61" s="5"/>
      <c r="P61" s="5"/>
      <c r="Q61" s="5"/>
      <c r="R61" s="5"/>
      <c r="S61" s="5"/>
      <c r="T61" s="5"/>
      <c r="U61" s="5">
        <v>1</v>
      </c>
      <c r="V61" s="5"/>
      <c r="W61" s="5"/>
      <c r="X61" s="5"/>
      <c r="Y61" s="5"/>
      <c r="Z61" s="5"/>
      <c r="AA61" s="10">
        <v>1</v>
      </c>
    </row>
    <row r="62" spans="1:27">
      <c r="A62" s="8" t="s">
        <v>45</v>
      </c>
      <c r="B62" s="8">
        <v>1</v>
      </c>
      <c r="C62" s="8">
        <v>2</v>
      </c>
      <c r="D62" s="8">
        <v>2</v>
      </c>
      <c r="E62" s="8">
        <v>2</v>
      </c>
      <c r="F62" s="8"/>
      <c r="G62" s="8">
        <v>1</v>
      </c>
      <c r="H62" s="8"/>
      <c r="I62" s="8">
        <v>1</v>
      </c>
      <c r="J62" s="8">
        <v>1</v>
      </c>
      <c r="K62" s="8">
        <v>1</v>
      </c>
      <c r="L62" s="8"/>
      <c r="M62" s="8">
        <v>2</v>
      </c>
      <c r="N62" s="8">
        <v>1</v>
      </c>
      <c r="O62" s="8"/>
      <c r="P62" s="8"/>
      <c r="Q62" s="8">
        <v>1</v>
      </c>
      <c r="R62" s="8">
        <v>1</v>
      </c>
      <c r="S62" s="8"/>
      <c r="T62" s="8"/>
      <c r="U62" s="8">
        <v>1</v>
      </c>
      <c r="V62" s="8"/>
      <c r="W62" s="8">
        <v>1</v>
      </c>
      <c r="X62" s="8"/>
      <c r="Y62" s="8"/>
      <c r="Z62" s="8"/>
      <c r="AA62" s="10">
        <v>18</v>
      </c>
    </row>
    <row r="63" spans="1:27">
      <c r="A63" s="5" t="s">
        <v>46</v>
      </c>
      <c r="B63" s="5"/>
      <c r="C63" s="5"/>
      <c r="D63" s="5">
        <v>1</v>
      </c>
      <c r="E63" s="5"/>
      <c r="F63" s="5"/>
      <c r="G63" s="5"/>
      <c r="H63" s="5"/>
      <c r="I63" s="5"/>
      <c r="J63" s="5"/>
      <c r="K63" s="5"/>
      <c r="L63" s="5"/>
      <c r="M63" s="5"/>
      <c r="N63" s="5"/>
      <c r="O63" s="5"/>
      <c r="P63" s="5"/>
      <c r="Q63" s="5"/>
      <c r="R63" s="5"/>
      <c r="S63" s="5"/>
      <c r="T63" s="5"/>
      <c r="U63" s="5"/>
      <c r="V63" s="5"/>
      <c r="W63" s="5"/>
      <c r="X63" s="5"/>
      <c r="Y63" s="5"/>
      <c r="Z63" s="5"/>
      <c r="AA63" s="10">
        <v>1</v>
      </c>
    </row>
    <row r="64" spans="1:27">
      <c r="A64" s="8" t="s">
        <v>47</v>
      </c>
      <c r="B64" s="8"/>
      <c r="C64" s="8">
        <v>1</v>
      </c>
      <c r="D64" s="8"/>
      <c r="E64" s="8">
        <v>2</v>
      </c>
      <c r="F64" s="8"/>
      <c r="G64" s="8"/>
      <c r="H64" s="8"/>
      <c r="I64" s="8">
        <v>1</v>
      </c>
      <c r="J64" s="8">
        <v>1</v>
      </c>
      <c r="K64" s="8"/>
      <c r="L64" s="8">
        <v>1</v>
      </c>
      <c r="M64" s="8">
        <v>1</v>
      </c>
      <c r="N64" s="8"/>
      <c r="O64" s="8"/>
      <c r="P64" s="8"/>
      <c r="Q64" s="8"/>
      <c r="R64" s="8">
        <v>1</v>
      </c>
      <c r="S64" s="8"/>
      <c r="T64" s="8"/>
      <c r="U64" s="8"/>
      <c r="V64" s="8"/>
      <c r="W64" s="8"/>
      <c r="X64" s="8"/>
      <c r="Y64" s="8"/>
      <c r="Z64" s="8"/>
      <c r="AA64" s="10">
        <v>8</v>
      </c>
    </row>
    <row r="65" spans="1:27">
      <c r="A65" s="10" t="s">
        <v>48</v>
      </c>
      <c r="B65" s="10">
        <v>3</v>
      </c>
      <c r="C65" s="10">
        <v>6</v>
      </c>
      <c r="D65" s="10">
        <v>6</v>
      </c>
      <c r="E65" s="10">
        <v>6</v>
      </c>
      <c r="F65" s="10">
        <v>7</v>
      </c>
      <c r="G65" s="10">
        <v>8</v>
      </c>
      <c r="H65" s="10">
        <v>5</v>
      </c>
      <c r="I65" s="10">
        <v>4</v>
      </c>
      <c r="J65" s="10">
        <v>3</v>
      </c>
      <c r="K65" s="10">
        <v>6</v>
      </c>
      <c r="L65" s="10">
        <v>5</v>
      </c>
      <c r="M65" s="10">
        <v>3</v>
      </c>
      <c r="N65" s="10">
        <v>7</v>
      </c>
      <c r="O65" s="10">
        <v>3</v>
      </c>
      <c r="P65" s="10">
        <v>3</v>
      </c>
      <c r="Q65" s="10">
        <v>5</v>
      </c>
      <c r="R65" s="10">
        <v>2</v>
      </c>
      <c r="S65" s="10">
        <v>6</v>
      </c>
      <c r="T65" s="10">
        <v>9</v>
      </c>
      <c r="U65" s="10">
        <v>4</v>
      </c>
      <c r="V65" s="10">
        <v>5</v>
      </c>
      <c r="W65" s="10">
        <v>3</v>
      </c>
      <c r="X65" s="10">
        <v>1</v>
      </c>
      <c r="Y65" s="10">
        <v>1</v>
      </c>
      <c r="Z65" s="10"/>
      <c r="AA65" s="10">
        <v>111</v>
      </c>
    </row>
    <row r="66" spans="1:27">
      <c r="A66" s="8" t="s">
        <v>218</v>
      </c>
      <c r="B66" s="8"/>
      <c r="C66" s="8"/>
      <c r="D66" s="8">
        <v>1</v>
      </c>
      <c r="E66" s="8">
        <v>1</v>
      </c>
      <c r="F66" s="8"/>
      <c r="G66" s="8">
        <v>2</v>
      </c>
      <c r="H66" s="8"/>
      <c r="I66" s="8"/>
      <c r="J66" s="8"/>
      <c r="K66" s="8">
        <v>1</v>
      </c>
      <c r="L66" s="8"/>
      <c r="M66" s="8"/>
      <c r="N66" s="8"/>
      <c r="O66" s="8"/>
      <c r="P66" s="8"/>
      <c r="Q66" s="8"/>
      <c r="R66" s="8"/>
      <c r="S66" s="8"/>
      <c r="T66" s="8"/>
      <c r="U66" s="8"/>
      <c r="V66" s="8"/>
      <c r="W66" s="8"/>
      <c r="X66" s="8"/>
      <c r="Y66" s="8"/>
      <c r="Z66" s="8"/>
      <c r="AA66" s="10">
        <v>5</v>
      </c>
    </row>
    <row r="67" spans="1:27">
      <c r="A67" s="5" t="s">
        <v>49</v>
      </c>
      <c r="B67" s="5"/>
      <c r="C67" s="5"/>
      <c r="D67" s="5"/>
      <c r="E67" s="5"/>
      <c r="F67" s="5"/>
      <c r="G67" s="5"/>
      <c r="H67" s="5"/>
      <c r="I67" s="5"/>
      <c r="J67" s="5">
        <v>1</v>
      </c>
      <c r="K67" s="5"/>
      <c r="L67" s="5"/>
      <c r="M67" s="5"/>
      <c r="N67" s="5"/>
      <c r="O67" s="5"/>
      <c r="P67" s="5"/>
      <c r="Q67" s="5"/>
      <c r="R67" s="5"/>
      <c r="S67" s="5"/>
      <c r="T67" s="5"/>
      <c r="U67" s="5"/>
      <c r="V67" s="5"/>
      <c r="W67" s="5"/>
      <c r="X67" s="5"/>
      <c r="Y67" s="5"/>
      <c r="Z67" s="5"/>
      <c r="AA67" s="10">
        <v>1</v>
      </c>
    </row>
    <row r="68" spans="1:27">
      <c r="A68" s="8" t="s">
        <v>50</v>
      </c>
      <c r="B68" s="8"/>
      <c r="C68" s="8">
        <v>1</v>
      </c>
      <c r="D68" s="8"/>
      <c r="E68" s="8"/>
      <c r="F68" s="8"/>
      <c r="G68" s="8"/>
      <c r="H68" s="8"/>
      <c r="I68" s="8"/>
      <c r="J68" s="8"/>
      <c r="K68" s="8"/>
      <c r="L68" s="8"/>
      <c r="M68" s="8"/>
      <c r="N68" s="8"/>
      <c r="O68" s="8"/>
      <c r="P68" s="8"/>
      <c r="Q68" s="8"/>
      <c r="R68" s="8"/>
      <c r="S68" s="8"/>
      <c r="T68" s="8"/>
      <c r="U68" s="8"/>
      <c r="V68" s="8"/>
      <c r="W68" s="8"/>
      <c r="X68" s="8"/>
      <c r="Y68" s="8"/>
      <c r="Z68" s="8"/>
      <c r="AA68" s="10">
        <v>1</v>
      </c>
    </row>
    <row r="69" spans="1:27">
      <c r="A69" s="5" t="s">
        <v>51</v>
      </c>
      <c r="B69" s="5"/>
      <c r="C69" s="5"/>
      <c r="D69" s="5">
        <v>1</v>
      </c>
      <c r="E69" s="5"/>
      <c r="F69" s="5">
        <v>1</v>
      </c>
      <c r="G69" s="5"/>
      <c r="H69" s="5"/>
      <c r="I69" s="5"/>
      <c r="J69" s="5"/>
      <c r="K69" s="5"/>
      <c r="L69" s="5"/>
      <c r="M69" s="5"/>
      <c r="N69" s="5"/>
      <c r="O69" s="5"/>
      <c r="P69" s="5"/>
      <c r="Q69" s="5"/>
      <c r="R69" s="5"/>
      <c r="S69" s="5"/>
      <c r="T69" s="5"/>
      <c r="U69" s="5"/>
      <c r="V69" s="5"/>
      <c r="W69" s="5"/>
      <c r="X69" s="5"/>
      <c r="Y69" s="5"/>
      <c r="Z69" s="5"/>
      <c r="AA69" s="10">
        <v>2</v>
      </c>
    </row>
    <row r="70" spans="1:27">
      <c r="A70" s="8" t="s">
        <v>52</v>
      </c>
      <c r="B70" s="8">
        <v>1</v>
      </c>
      <c r="C70" s="8"/>
      <c r="D70" s="8"/>
      <c r="E70" s="8"/>
      <c r="F70" s="8"/>
      <c r="G70" s="8"/>
      <c r="H70" s="8"/>
      <c r="I70" s="8"/>
      <c r="J70" s="8"/>
      <c r="K70" s="8"/>
      <c r="L70" s="8"/>
      <c r="M70" s="8"/>
      <c r="N70" s="8"/>
      <c r="O70" s="8"/>
      <c r="P70" s="8"/>
      <c r="Q70" s="8"/>
      <c r="R70" s="8"/>
      <c r="S70" s="8"/>
      <c r="T70" s="8"/>
      <c r="U70" s="8"/>
      <c r="V70" s="8"/>
      <c r="W70" s="8"/>
      <c r="X70" s="8"/>
      <c r="Y70" s="8"/>
      <c r="Z70" s="8"/>
      <c r="AA70" s="10">
        <v>1</v>
      </c>
    </row>
    <row r="71" spans="1:27">
      <c r="A71" s="5" t="s">
        <v>53</v>
      </c>
      <c r="B71" s="5"/>
      <c r="C71" s="5"/>
      <c r="D71" s="5">
        <v>1</v>
      </c>
      <c r="E71" s="5"/>
      <c r="F71" s="5">
        <v>1</v>
      </c>
      <c r="G71" s="5">
        <v>1</v>
      </c>
      <c r="H71" s="5"/>
      <c r="I71" s="5"/>
      <c r="J71" s="5"/>
      <c r="K71" s="5"/>
      <c r="L71" s="5">
        <v>1</v>
      </c>
      <c r="M71" s="5">
        <v>1</v>
      </c>
      <c r="N71" s="5"/>
      <c r="O71" s="5"/>
      <c r="P71" s="5"/>
      <c r="Q71" s="5"/>
      <c r="R71" s="5"/>
      <c r="S71" s="5"/>
      <c r="T71" s="5"/>
      <c r="U71" s="5"/>
      <c r="V71" s="5"/>
      <c r="W71" s="5"/>
      <c r="X71" s="5"/>
      <c r="Y71" s="5"/>
      <c r="Z71" s="5"/>
      <c r="AA71" s="10">
        <v>5</v>
      </c>
    </row>
    <row r="72" spans="1:27">
      <c r="A72" s="8" t="s">
        <v>54</v>
      </c>
      <c r="B72" s="8"/>
      <c r="C72" s="8"/>
      <c r="D72" s="8"/>
      <c r="E72" s="8"/>
      <c r="F72" s="8"/>
      <c r="G72" s="8"/>
      <c r="H72" s="8"/>
      <c r="I72" s="8"/>
      <c r="J72" s="8"/>
      <c r="K72" s="8">
        <v>1</v>
      </c>
      <c r="L72" s="8"/>
      <c r="M72" s="8">
        <v>1</v>
      </c>
      <c r="N72" s="8"/>
      <c r="O72" s="8"/>
      <c r="P72" s="8">
        <v>1</v>
      </c>
      <c r="Q72" s="8">
        <v>2</v>
      </c>
      <c r="R72" s="8"/>
      <c r="S72" s="8"/>
      <c r="T72" s="8"/>
      <c r="U72" s="8">
        <v>1</v>
      </c>
      <c r="V72" s="8"/>
      <c r="W72" s="8"/>
      <c r="X72" s="8"/>
      <c r="Y72" s="8"/>
      <c r="Z72" s="8"/>
      <c r="AA72" s="10">
        <v>6</v>
      </c>
    </row>
    <row r="73" spans="1:27">
      <c r="A73" s="5" t="s">
        <v>55</v>
      </c>
      <c r="B73" s="5"/>
      <c r="C73" s="5"/>
      <c r="D73" s="5"/>
      <c r="E73" s="5"/>
      <c r="F73" s="5"/>
      <c r="G73" s="5"/>
      <c r="H73" s="5"/>
      <c r="I73" s="5"/>
      <c r="J73" s="5"/>
      <c r="K73" s="5"/>
      <c r="L73" s="5"/>
      <c r="M73" s="5"/>
      <c r="N73" s="5"/>
      <c r="O73" s="5"/>
      <c r="P73" s="5"/>
      <c r="Q73" s="5"/>
      <c r="R73" s="5"/>
      <c r="S73" s="5"/>
      <c r="T73" s="5">
        <v>1</v>
      </c>
      <c r="U73" s="5"/>
      <c r="V73" s="5"/>
      <c r="W73" s="5"/>
      <c r="X73" s="5"/>
      <c r="Y73" s="5"/>
      <c r="Z73" s="5"/>
      <c r="AA73" s="10">
        <v>1</v>
      </c>
    </row>
    <row r="74" spans="1:27">
      <c r="A74" s="8" t="s">
        <v>56</v>
      </c>
      <c r="B74" s="8"/>
      <c r="C74" s="8"/>
      <c r="D74" s="8"/>
      <c r="E74" s="8"/>
      <c r="F74" s="8"/>
      <c r="G74" s="8">
        <v>1</v>
      </c>
      <c r="H74" s="8"/>
      <c r="I74" s="8"/>
      <c r="J74" s="8"/>
      <c r="K74" s="8"/>
      <c r="L74" s="8">
        <v>1</v>
      </c>
      <c r="M74" s="8"/>
      <c r="N74" s="8"/>
      <c r="O74" s="8"/>
      <c r="P74" s="8"/>
      <c r="Q74" s="8"/>
      <c r="R74" s="8"/>
      <c r="S74" s="8"/>
      <c r="T74" s="8">
        <v>1</v>
      </c>
      <c r="U74" s="8"/>
      <c r="V74" s="8"/>
      <c r="W74" s="8"/>
      <c r="X74" s="8"/>
      <c r="Y74" s="8"/>
      <c r="Z74" s="8"/>
      <c r="AA74" s="10">
        <v>3</v>
      </c>
    </row>
    <row r="75" spans="1:27">
      <c r="A75" s="5" t="s">
        <v>57</v>
      </c>
      <c r="B75" s="5">
        <v>2</v>
      </c>
      <c r="C75" s="5">
        <v>5</v>
      </c>
      <c r="D75" s="5">
        <v>3</v>
      </c>
      <c r="E75" s="5">
        <v>5</v>
      </c>
      <c r="F75" s="5">
        <v>5</v>
      </c>
      <c r="G75" s="5">
        <v>4</v>
      </c>
      <c r="H75" s="5">
        <v>5</v>
      </c>
      <c r="I75" s="5">
        <v>4</v>
      </c>
      <c r="J75" s="5">
        <v>2</v>
      </c>
      <c r="K75" s="5">
        <v>4</v>
      </c>
      <c r="L75" s="5">
        <v>3</v>
      </c>
      <c r="M75" s="5">
        <v>1</v>
      </c>
      <c r="N75" s="5">
        <v>7</v>
      </c>
      <c r="O75" s="5">
        <v>3</v>
      </c>
      <c r="P75" s="5">
        <v>2</v>
      </c>
      <c r="Q75" s="5">
        <v>3</v>
      </c>
      <c r="R75" s="5">
        <v>2</v>
      </c>
      <c r="S75" s="5">
        <v>6</v>
      </c>
      <c r="T75" s="5">
        <v>7</v>
      </c>
      <c r="U75" s="5">
        <v>3</v>
      </c>
      <c r="V75" s="5">
        <v>5</v>
      </c>
      <c r="W75" s="5">
        <v>3</v>
      </c>
      <c r="X75" s="5">
        <v>1</v>
      </c>
      <c r="Y75" s="5">
        <v>1</v>
      </c>
      <c r="Z75" s="5"/>
      <c r="AA75" s="10">
        <v>86</v>
      </c>
    </row>
    <row r="76" spans="1:27">
      <c r="A76" s="10" t="s">
        <v>58</v>
      </c>
      <c r="B76" s="10">
        <v>3</v>
      </c>
      <c r="C76" s="10">
        <v>8</v>
      </c>
      <c r="D76" s="10">
        <v>7</v>
      </c>
      <c r="E76" s="10">
        <v>7</v>
      </c>
      <c r="F76" s="10">
        <v>4</v>
      </c>
      <c r="G76" s="10">
        <v>9</v>
      </c>
      <c r="H76" s="10">
        <v>6</v>
      </c>
      <c r="I76" s="10">
        <v>8</v>
      </c>
      <c r="J76" s="10">
        <v>2</v>
      </c>
      <c r="K76" s="10">
        <v>3</v>
      </c>
      <c r="L76" s="10">
        <v>6</v>
      </c>
      <c r="M76" s="10">
        <v>10</v>
      </c>
      <c r="N76" s="10">
        <v>4</v>
      </c>
      <c r="O76" s="10">
        <v>6</v>
      </c>
      <c r="P76" s="10">
        <v>5</v>
      </c>
      <c r="Q76" s="10">
        <v>3</v>
      </c>
      <c r="R76" s="10">
        <v>3</v>
      </c>
      <c r="S76" s="10">
        <v>6</v>
      </c>
      <c r="T76" s="10">
        <v>3</v>
      </c>
      <c r="U76" s="10">
        <v>8</v>
      </c>
      <c r="V76" s="10">
        <v>9</v>
      </c>
      <c r="W76" s="10">
        <v>2</v>
      </c>
      <c r="X76" s="10">
        <v>4</v>
      </c>
      <c r="Y76" s="10">
        <v>1</v>
      </c>
      <c r="Z76" s="10">
        <v>1</v>
      </c>
      <c r="AA76" s="10">
        <v>128</v>
      </c>
    </row>
    <row r="77" spans="1:27">
      <c r="A77" s="5" t="s">
        <v>219</v>
      </c>
      <c r="B77" s="5"/>
      <c r="C77" s="5"/>
      <c r="D77" s="5">
        <v>1</v>
      </c>
      <c r="E77" s="5">
        <v>1</v>
      </c>
      <c r="F77" s="5">
        <v>1</v>
      </c>
      <c r="G77" s="5"/>
      <c r="H77" s="5">
        <v>2</v>
      </c>
      <c r="I77" s="5">
        <v>2</v>
      </c>
      <c r="J77" s="5"/>
      <c r="K77" s="5"/>
      <c r="L77" s="5"/>
      <c r="M77" s="5"/>
      <c r="N77" s="5"/>
      <c r="O77" s="5"/>
      <c r="P77" s="5">
        <v>1</v>
      </c>
      <c r="Q77" s="5"/>
      <c r="R77" s="5"/>
      <c r="S77" s="5"/>
      <c r="T77" s="5"/>
      <c r="U77" s="5"/>
      <c r="V77" s="5"/>
      <c r="W77" s="5"/>
      <c r="X77" s="5"/>
      <c r="Y77" s="5"/>
      <c r="Z77" s="5"/>
      <c r="AA77" s="10">
        <v>8</v>
      </c>
    </row>
    <row r="78" spans="1:27">
      <c r="A78" s="8" t="s">
        <v>59</v>
      </c>
      <c r="B78" s="8">
        <v>2</v>
      </c>
      <c r="C78" s="8">
        <v>6</v>
      </c>
      <c r="D78" s="8">
        <v>3</v>
      </c>
      <c r="E78" s="8">
        <v>3</v>
      </c>
      <c r="F78" s="8">
        <v>2</v>
      </c>
      <c r="G78" s="8">
        <v>7</v>
      </c>
      <c r="H78" s="8">
        <v>3</v>
      </c>
      <c r="I78" s="8">
        <v>4</v>
      </c>
      <c r="J78" s="8">
        <v>1</v>
      </c>
      <c r="K78" s="8">
        <v>3</v>
      </c>
      <c r="L78" s="8">
        <v>5</v>
      </c>
      <c r="M78" s="8">
        <v>5</v>
      </c>
      <c r="N78" s="8">
        <v>2</v>
      </c>
      <c r="O78" s="8">
        <v>2</v>
      </c>
      <c r="P78" s="8">
        <v>1</v>
      </c>
      <c r="Q78" s="8">
        <v>1</v>
      </c>
      <c r="R78" s="8">
        <v>1</v>
      </c>
      <c r="S78" s="8">
        <v>5</v>
      </c>
      <c r="T78" s="8">
        <v>1</v>
      </c>
      <c r="U78" s="8">
        <v>5</v>
      </c>
      <c r="V78" s="8">
        <v>9</v>
      </c>
      <c r="W78" s="8">
        <v>1</v>
      </c>
      <c r="X78" s="8">
        <v>2</v>
      </c>
      <c r="Y78" s="8">
        <v>1</v>
      </c>
      <c r="Z78" s="8">
        <v>1</v>
      </c>
      <c r="AA78" s="10">
        <v>76</v>
      </c>
    </row>
    <row r="79" spans="1:27">
      <c r="A79" s="5" t="s">
        <v>60</v>
      </c>
      <c r="B79" s="5"/>
      <c r="C79" s="5"/>
      <c r="D79" s="5">
        <v>1</v>
      </c>
      <c r="E79" s="5">
        <v>2</v>
      </c>
      <c r="F79" s="5">
        <v>1</v>
      </c>
      <c r="G79" s="5">
        <v>1</v>
      </c>
      <c r="H79" s="5">
        <v>1</v>
      </c>
      <c r="I79" s="5"/>
      <c r="J79" s="5"/>
      <c r="K79" s="5"/>
      <c r="L79" s="5"/>
      <c r="M79" s="5"/>
      <c r="N79" s="5"/>
      <c r="O79" s="5">
        <v>1</v>
      </c>
      <c r="P79" s="5"/>
      <c r="Q79" s="5"/>
      <c r="R79" s="5"/>
      <c r="S79" s="5">
        <v>1</v>
      </c>
      <c r="T79" s="5"/>
      <c r="U79" s="5"/>
      <c r="V79" s="5"/>
      <c r="W79" s="5">
        <v>1</v>
      </c>
      <c r="X79" s="5"/>
      <c r="Y79" s="5"/>
      <c r="Z79" s="5"/>
      <c r="AA79" s="10">
        <v>9</v>
      </c>
    </row>
    <row r="80" spans="1:27">
      <c r="A80" s="8" t="s">
        <v>220</v>
      </c>
      <c r="B80" s="8"/>
      <c r="C80" s="8">
        <v>1</v>
      </c>
      <c r="D80" s="8">
        <v>2</v>
      </c>
      <c r="E80" s="8">
        <v>1</v>
      </c>
      <c r="F80" s="8"/>
      <c r="G80" s="8"/>
      <c r="H80" s="8"/>
      <c r="I80" s="8">
        <v>1</v>
      </c>
      <c r="J80" s="8"/>
      <c r="K80" s="8"/>
      <c r="L80" s="8">
        <v>1</v>
      </c>
      <c r="M80" s="8">
        <v>4</v>
      </c>
      <c r="N80" s="8">
        <v>1</v>
      </c>
      <c r="O80" s="8">
        <v>1</v>
      </c>
      <c r="P80" s="8">
        <v>2</v>
      </c>
      <c r="Q80" s="8"/>
      <c r="R80" s="8"/>
      <c r="S80" s="8"/>
      <c r="T80" s="8">
        <v>1</v>
      </c>
      <c r="U80" s="8">
        <v>2</v>
      </c>
      <c r="V80" s="8"/>
      <c r="W80" s="8"/>
      <c r="X80" s="8">
        <v>1</v>
      </c>
      <c r="Y80" s="8"/>
      <c r="Z80" s="8"/>
      <c r="AA80" s="10">
        <v>18</v>
      </c>
    </row>
    <row r="81" spans="1:27">
      <c r="A81" s="5" t="s">
        <v>61</v>
      </c>
      <c r="B81" s="5">
        <v>1</v>
      </c>
      <c r="C81" s="5"/>
      <c r="D81" s="5"/>
      <c r="E81" s="5"/>
      <c r="F81" s="5"/>
      <c r="G81" s="5">
        <v>1</v>
      </c>
      <c r="H81" s="5"/>
      <c r="I81" s="5"/>
      <c r="J81" s="5"/>
      <c r="K81" s="5"/>
      <c r="L81" s="5"/>
      <c r="M81" s="5"/>
      <c r="N81" s="5"/>
      <c r="O81" s="5">
        <v>2</v>
      </c>
      <c r="P81" s="5">
        <v>1</v>
      </c>
      <c r="Q81" s="5">
        <v>2</v>
      </c>
      <c r="R81" s="5">
        <v>1</v>
      </c>
      <c r="S81" s="5"/>
      <c r="T81" s="5">
        <v>1</v>
      </c>
      <c r="U81" s="5"/>
      <c r="V81" s="5"/>
      <c r="W81" s="5"/>
      <c r="X81" s="5">
        <v>1</v>
      </c>
      <c r="Y81" s="5"/>
      <c r="Z81" s="5"/>
      <c r="AA81" s="10">
        <v>10</v>
      </c>
    </row>
    <row r="82" spans="1:27">
      <c r="A82" s="8" t="s">
        <v>221</v>
      </c>
      <c r="B82" s="8"/>
      <c r="C82" s="8"/>
      <c r="D82" s="8"/>
      <c r="E82" s="8"/>
      <c r="F82" s="8"/>
      <c r="G82" s="8"/>
      <c r="H82" s="8"/>
      <c r="I82" s="8"/>
      <c r="J82" s="8">
        <v>1</v>
      </c>
      <c r="K82" s="8"/>
      <c r="L82" s="8"/>
      <c r="M82" s="8"/>
      <c r="N82" s="8"/>
      <c r="O82" s="8"/>
      <c r="P82" s="8"/>
      <c r="Q82" s="8"/>
      <c r="R82" s="8"/>
      <c r="S82" s="8"/>
      <c r="T82" s="8"/>
      <c r="U82" s="8"/>
      <c r="V82" s="8"/>
      <c r="W82" s="8"/>
      <c r="X82" s="8"/>
      <c r="Y82" s="8"/>
      <c r="Z82" s="8"/>
      <c r="AA82" s="10">
        <v>1</v>
      </c>
    </row>
    <row r="83" spans="1:27">
      <c r="A83" s="5" t="s">
        <v>62</v>
      </c>
      <c r="B83" s="5"/>
      <c r="C83" s="5">
        <v>1</v>
      </c>
      <c r="D83" s="5"/>
      <c r="E83" s="5"/>
      <c r="F83" s="5"/>
      <c r="G83" s="5"/>
      <c r="H83" s="5"/>
      <c r="I83" s="5">
        <v>1</v>
      </c>
      <c r="J83" s="5"/>
      <c r="K83" s="5"/>
      <c r="L83" s="5"/>
      <c r="M83" s="5">
        <v>1</v>
      </c>
      <c r="N83" s="5">
        <v>1</v>
      </c>
      <c r="O83" s="5"/>
      <c r="P83" s="5"/>
      <c r="Q83" s="5"/>
      <c r="R83" s="5">
        <v>1</v>
      </c>
      <c r="S83" s="5"/>
      <c r="T83" s="5"/>
      <c r="U83" s="5">
        <v>1</v>
      </c>
      <c r="V83" s="5"/>
      <c r="W83" s="5"/>
      <c r="X83" s="5"/>
      <c r="Y83" s="5"/>
      <c r="Z83" s="5"/>
      <c r="AA83" s="10">
        <v>6</v>
      </c>
    </row>
    <row r="84" spans="1:27">
      <c r="A84" s="10" t="s">
        <v>63</v>
      </c>
      <c r="B84" s="10">
        <v>10</v>
      </c>
      <c r="C84" s="10">
        <v>11</v>
      </c>
      <c r="D84" s="10">
        <v>8</v>
      </c>
      <c r="E84" s="10">
        <v>8</v>
      </c>
      <c r="F84" s="10">
        <v>12</v>
      </c>
      <c r="G84" s="10">
        <v>9</v>
      </c>
      <c r="H84" s="10">
        <v>4</v>
      </c>
      <c r="I84" s="10">
        <v>9</v>
      </c>
      <c r="J84" s="10">
        <v>13</v>
      </c>
      <c r="K84" s="10">
        <v>9</v>
      </c>
      <c r="L84" s="10">
        <v>10</v>
      </c>
      <c r="M84" s="10">
        <v>8</v>
      </c>
      <c r="N84" s="10">
        <v>6</v>
      </c>
      <c r="O84" s="10">
        <v>9</v>
      </c>
      <c r="P84" s="10">
        <v>3</v>
      </c>
      <c r="Q84" s="10">
        <v>9</v>
      </c>
      <c r="R84" s="10">
        <v>3</v>
      </c>
      <c r="S84" s="10">
        <v>6</v>
      </c>
      <c r="T84" s="10">
        <v>7</v>
      </c>
      <c r="U84" s="10">
        <v>8</v>
      </c>
      <c r="V84" s="10">
        <v>6</v>
      </c>
      <c r="W84" s="10">
        <v>8</v>
      </c>
      <c r="X84" s="10">
        <v>2</v>
      </c>
      <c r="Y84" s="10">
        <v>5</v>
      </c>
      <c r="Z84" s="10">
        <v>1</v>
      </c>
      <c r="AA84" s="10">
        <v>184</v>
      </c>
    </row>
    <row r="85" spans="1:27">
      <c r="A85" s="5" t="s">
        <v>64</v>
      </c>
      <c r="B85" s="5">
        <v>9</v>
      </c>
      <c r="C85" s="5">
        <v>6</v>
      </c>
      <c r="D85" s="5">
        <v>6</v>
      </c>
      <c r="E85" s="5">
        <v>7</v>
      </c>
      <c r="F85" s="5">
        <v>11</v>
      </c>
      <c r="G85" s="5">
        <v>7</v>
      </c>
      <c r="H85" s="5">
        <v>4</v>
      </c>
      <c r="I85" s="5">
        <v>6</v>
      </c>
      <c r="J85" s="5">
        <v>9</v>
      </c>
      <c r="K85" s="5">
        <v>8</v>
      </c>
      <c r="L85" s="5">
        <v>7</v>
      </c>
      <c r="M85" s="5">
        <v>7</v>
      </c>
      <c r="N85" s="5">
        <v>4</v>
      </c>
      <c r="O85" s="5">
        <v>6</v>
      </c>
      <c r="P85" s="5">
        <v>2</v>
      </c>
      <c r="Q85" s="5">
        <v>8</v>
      </c>
      <c r="R85" s="5">
        <v>2</v>
      </c>
      <c r="S85" s="5">
        <v>5</v>
      </c>
      <c r="T85" s="5">
        <v>6</v>
      </c>
      <c r="U85" s="5">
        <v>6</v>
      </c>
      <c r="V85" s="5">
        <v>6</v>
      </c>
      <c r="W85" s="5">
        <v>4</v>
      </c>
      <c r="X85" s="5">
        <v>2</v>
      </c>
      <c r="Y85" s="5">
        <v>3</v>
      </c>
      <c r="Z85" s="5">
        <v>1</v>
      </c>
      <c r="AA85" s="10">
        <v>142</v>
      </c>
    </row>
    <row r="86" spans="1:27">
      <c r="A86" s="8" t="s">
        <v>65</v>
      </c>
      <c r="B86" s="8"/>
      <c r="C86" s="8"/>
      <c r="D86" s="8"/>
      <c r="E86" s="8"/>
      <c r="F86" s="8"/>
      <c r="G86" s="8"/>
      <c r="H86" s="8"/>
      <c r="I86" s="8"/>
      <c r="J86" s="8"/>
      <c r="K86" s="8"/>
      <c r="L86" s="8">
        <v>1</v>
      </c>
      <c r="M86" s="8"/>
      <c r="N86" s="8"/>
      <c r="O86" s="8"/>
      <c r="P86" s="8"/>
      <c r="Q86" s="8">
        <v>1</v>
      </c>
      <c r="R86" s="8"/>
      <c r="S86" s="8"/>
      <c r="T86" s="8">
        <v>1</v>
      </c>
      <c r="U86" s="8">
        <v>1</v>
      </c>
      <c r="V86" s="8"/>
      <c r="W86" s="8">
        <v>1</v>
      </c>
      <c r="X86" s="8"/>
      <c r="Y86" s="8">
        <v>2</v>
      </c>
      <c r="Z86" s="8"/>
      <c r="AA86" s="10">
        <v>7</v>
      </c>
    </row>
    <row r="87" spans="1:27">
      <c r="A87" s="5" t="s">
        <v>66</v>
      </c>
      <c r="B87" s="5"/>
      <c r="C87" s="5"/>
      <c r="D87" s="5"/>
      <c r="E87" s="5"/>
      <c r="F87" s="5"/>
      <c r="G87" s="5"/>
      <c r="H87" s="5"/>
      <c r="I87" s="5"/>
      <c r="J87" s="5"/>
      <c r="K87" s="5"/>
      <c r="L87" s="5"/>
      <c r="M87" s="5"/>
      <c r="N87" s="5"/>
      <c r="O87" s="5"/>
      <c r="P87" s="5"/>
      <c r="Q87" s="5"/>
      <c r="R87" s="5"/>
      <c r="S87" s="5"/>
      <c r="T87" s="5"/>
      <c r="U87" s="5"/>
      <c r="V87" s="5"/>
      <c r="W87" s="5"/>
      <c r="X87" s="5"/>
      <c r="Y87" s="5"/>
      <c r="Z87" s="5"/>
      <c r="AA87" s="10">
        <v>0</v>
      </c>
    </row>
    <row r="88" spans="1:27">
      <c r="A88" s="8" t="s">
        <v>67</v>
      </c>
      <c r="B88" s="8"/>
      <c r="C88" s="8"/>
      <c r="D88" s="8"/>
      <c r="E88" s="8"/>
      <c r="F88" s="8"/>
      <c r="G88" s="8"/>
      <c r="H88" s="8"/>
      <c r="I88" s="8"/>
      <c r="J88" s="8"/>
      <c r="K88" s="8"/>
      <c r="L88" s="8"/>
      <c r="M88" s="8"/>
      <c r="N88" s="8"/>
      <c r="O88" s="8"/>
      <c r="P88" s="8"/>
      <c r="Q88" s="8"/>
      <c r="R88" s="8"/>
      <c r="S88" s="8"/>
      <c r="T88" s="8"/>
      <c r="U88" s="8"/>
      <c r="V88" s="8"/>
      <c r="W88" s="8"/>
      <c r="X88" s="8"/>
      <c r="Y88" s="8"/>
      <c r="Z88" s="8"/>
      <c r="AA88" s="10">
        <v>0</v>
      </c>
    </row>
    <row r="89" spans="1:27">
      <c r="A89" s="5" t="s">
        <v>68</v>
      </c>
      <c r="B89" s="5"/>
      <c r="C89" s="5">
        <v>1</v>
      </c>
      <c r="D89" s="5"/>
      <c r="E89" s="5"/>
      <c r="F89" s="5"/>
      <c r="G89" s="5"/>
      <c r="H89" s="5"/>
      <c r="I89" s="5"/>
      <c r="J89" s="5"/>
      <c r="K89" s="5"/>
      <c r="L89" s="5"/>
      <c r="M89" s="5"/>
      <c r="N89" s="5"/>
      <c r="O89" s="5">
        <v>1</v>
      </c>
      <c r="P89" s="5"/>
      <c r="Q89" s="5"/>
      <c r="R89" s="5"/>
      <c r="S89" s="5"/>
      <c r="T89" s="5"/>
      <c r="U89" s="5"/>
      <c r="V89" s="5"/>
      <c r="W89" s="5"/>
      <c r="X89" s="5"/>
      <c r="Y89" s="5"/>
      <c r="Z89" s="5"/>
      <c r="AA89" s="10">
        <v>2</v>
      </c>
    </row>
    <row r="90" spans="1:27">
      <c r="A90" s="8" t="s">
        <v>69</v>
      </c>
      <c r="B90" s="8">
        <v>1</v>
      </c>
      <c r="C90" s="8">
        <v>4</v>
      </c>
      <c r="D90" s="8"/>
      <c r="E90" s="8"/>
      <c r="F90" s="8"/>
      <c r="G90" s="8">
        <v>1</v>
      </c>
      <c r="H90" s="8"/>
      <c r="I90" s="8">
        <v>2</v>
      </c>
      <c r="J90" s="8">
        <v>1</v>
      </c>
      <c r="K90" s="8">
        <v>1</v>
      </c>
      <c r="L90" s="8">
        <v>2</v>
      </c>
      <c r="M90" s="8"/>
      <c r="N90" s="8"/>
      <c r="O90" s="8">
        <v>2</v>
      </c>
      <c r="P90" s="8"/>
      <c r="Q90" s="8"/>
      <c r="R90" s="8"/>
      <c r="S90" s="8"/>
      <c r="T90" s="8"/>
      <c r="U90" s="8">
        <v>1</v>
      </c>
      <c r="V90" s="8"/>
      <c r="W90" s="8">
        <v>2</v>
      </c>
      <c r="X90" s="8"/>
      <c r="Y90" s="8"/>
      <c r="Z90" s="8"/>
      <c r="AA90" s="10">
        <v>17</v>
      </c>
    </row>
    <row r="91" spans="1:27">
      <c r="A91" s="5" t="s">
        <v>222</v>
      </c>
      <c r="B91" s="5"/>
      <c r="C91" s="5"/>
      <c r="D91" s="5">
        <v>1</v>
      </c>
      <c r="E91" s="5">
        <v>1</v>
      </c>
      <c r="F91" s="5">
        <v>1</v>
      </c>
      <c r="G91" s="5"/>
      <c r="H91" s="5"/>
      <c r="I91" s="5">
        <v>1</v>
      </c>
      <c r="J91" s="5">
        <v>3</v>
      </c>
      <c r="K91" s="5"/>
      <c r="L91" s="5"/>
      <c r="M91" s="5"/>
      <c r="N91" s="5"/>
      <c r="O91" s="5"/>
      <c r="P91" s="5">
        <v>1</v>
      </c>
      <c r="Q91" s="5"/>
      <c r="R91" s="5">
        <v>1</v>
      </c>
      <c r="S91" s="5">
        <v>1</v>
      </c>
      <c r="T91" s="5"/>
      <c r="U91" s="5"/>
      <c r="V91" s="5"/>
      <c r="W91" s="5">
        <v>1</v>
      </c>
      <c r="X91" s="5"/>
      <c r="Y91" s="5"/>
      <c r="Z91" s="5"/>
      <c r="AA91" s="10">
        <v>11</v>
      </c>
    </row>
    <row r="92" spans="1:27">
      <c r="A92" s="8" t="s">
        <v>70</v>
      </c>
      <c r="B92" s="8"/>
      <c r="C92" s="8"/>
      <c r="D92" s="8">
        <v>1</v>
      </c>
      <c r="E92" s="8"/>
      <c r="F92" s="8"/>
      <c r="G92" s="8">
        <v>1</v>
      </c>
      <c r="H92" s="8"/>
      <c r="I92" s="8"/>
      <c r="J92" s="8"/>
      <c r="K92" s="8"/>
      <c r="L92" s="8"/>
      <c r="M92" s="8"/>
      <c r="N92" s="8">
        <v>1</v>
      </c>
      <c r="O92" s="8"/>
      <c r="P92" s="8"/>
      <c r="Q92" s="8"/>
      <c r="R92" s="8"/>
      <c r="S92" s="8"/>
      <c r="T92" s="8"/>
      <c r="U92" s="8"/>
      <c r="V92" s="8"/>
      <c r="W92" s="8"/>
      <c r="X92" s="8"/>
      <c r="Y92" s="8"/>
      <c r="Z92" s="8"/>
      <c r="AA92" s="10">
        <v>3</v>
      </c>
    </row>
    <row r="93" spans="1:27">
      <c r="A93" s="5" t="s">
        <v>71</v>
      </c>
      <c r="B93" s="5"/>
      <c r="C93" s="5"/>
      <c r="D93" s="5"/>
      <c r="E93" s="5"/>
      <c r="F93" s="5"/>
      <c r="G93" s="5"/>
      <c r="H93" s="5"/>
      <c r="I93" s="5"/>
      <c r="J93" s="5"/>
      <c r="K93" s="5"/>
      <c r="L93" s="5"/>
      <c r="M93" s="5">
        <v>1</v>
      </c>
      <c r="N93" s="5">
        <v>1</v>
      </c>
      <c r="O93" s="5"/>
      <c r="P93" s="5"/>
      <c r="Q93" s="5"/>
      <c r="R93" s="5"/>
      <c r="S93" s="5"/>
      <c r="T93" s="5"/>
      <c r="U93" s="5"/>
      <c r="V93" s="5"/>
      <c r="W93" s="5"/>
      <c r="X93" s="5"/>
      <c r="Y93" s="5"/>
      <c r="Z93" s="5"/>
      <c r="AA93" s="10">
        <v>2</v>
      </c>
    </row>
    <row r="94" spans="1:27">
      <c r="A94" s="9" t="s">
        <v>72</v>
      </c>
      <c r="B94" s="9">
        <v>28</v>
      </c>
      <c r="C94" s="9">
        <v>19</v>
      </c>
      <c r="D94" s="9">
        <v>40</v>
      </c>
      <c r="E94" s="9">
        <v>23</v>
      </c>
      <c r="F94" s="9">
        <v>24</v>
      </c>
      <c r="G94" s="9">
        <v>23</v>
      </c>
      <c r="H94" s="9">
        <v>20</v>
      </c>
      <c r="I94" s="9">
        <v>40</v>
      </c>
      <c r="J94" s="9">
        <v>25</v>
      </c>
      <c r="K94" s="9">
        <v>22</v>
      </c>
      <c r="L94" s="9">
        <v>24</v>
      </c>
      <c r="M94" s="9">
        <v>26</v>
      </c>
      <c r="N94" s="9">
        <v>22</v>
      </c>
      <c r="O94" s="9">
        <v>38</v>
      </c>
      <c r="P94" s="9">
        <v>28</v>
      </c>
      <c r="Q94" s="9">
        <v>30</v>
      </c>
      <c r="R94" s="9">
        <v>16</v>
      </c>
      <c r="S94" s="9">
        <v>26</v>
      </c>
      <c r="T94" s="9">
        <v>29</v>
      </c>
      <c r="U94" s="9">
        <v>29</v>
      </c>
      <c r="V94" s="9">
        <v>26</v>
      </c>
      <c r="W94" s="9">
        <v>24</v>
      </c>
      <c r="X94" s="9">
        <v>14</v>
      </c>
      <c r="Y94" s="9">
        <v>3</v>
      </c>
      <c r="Z94" s="9"/>
      <c r="AA94" s="10">
        <v>599</v>
      </c>
    </row>
    <row r="95" spans="1:27">
      <c r="A95" s="10" t="s">
        <v>223</v>
      </c>
      <c r="B95" s="10">
        <v>23</v>
      </c>
      <c r="C95" s="10">
        <v>17</v>
      </c>
      <c r="D95" s="10">
        <v>27</v>
      </c>
      <c r="E95" s="10">
        <v>17</v>
      </c>
      <c r="F95" s="10">
        <v>15</v>
      </c>
      <c r="G95" s="10">
        <v>16</v>
      </c>
      <c r="H95" s="10">
        <v>17</v>
      </c>
      <c r="I95" s="10">
        <v>25</v>
      </c>
      <c r="J95" s="10">
        <v>17</v>
      </c>
      <c r="K95" s="10">
        <v>15</v>
      </c>
      <c r="L95" s="10">
        <v>15</v>
      </c>
      <c r="M95" s="10">
        <v>16</v>
      </c>
      <c r="N95" s="10">
        <v>14</v>
      </c>
      <c r="O95" s="10">
        <v>31</v>
      </c>
      <c r="P95" s="10">
        <v>25</v>
      </c>
      <c r="Q95" s="10">
        <v>22</v>
      </c>
      <c r="R95" s="10">
        <v>13</v>
      </c>
      <c r="S95" s="10">
        <v>16</v>
      </c>
      <c r="T95" s="10">
        <v>20</v>
      </c>
      <c r="U95" s="10">
        <v>22</v>
      </c>
      <c r="V95" s="10">
        <v>20</v>
      </c>
      <c r="W95" s="10">
        <v>17</v>
      </c>
      <c r="X95" s="10">
        <v>7</v>
      </c>
      <c r="Y95" s="10">
        <v>2</v>
      </c>
      <c r="Z95" s="10"/>
      <c r="AA95" s="10">
        <v>429</v>
      </c>
    </row>
    <row r="96" spans="1:27">
      <c r="A96" s="8" t="s">
        <v>73</v>
      </c>
      <c r="B96" s="8"/>
      <c r="C96" s="8"/>
      <c r="D96" s="8"/>
      <c r="E96" s="8">
        <v>1</v>
      </c>
      <c r="F96" s="8">
        <v>1</v>
      </c>
      <c r="G96" s="8">
        <v>1</v>
      </c>
      <c r="H96" s="8">
        <v>1</v>
      </c>
      <c r="I96" s="8"/>
      <c r="J96" s="8"/>
      <c r="K96" s="8"/>
      <c r="L96" s="8"/>
      <c r="M96" s="8"/>
      <c r="N96" s="8"/>
      <c r="O96" s="8"/>
      <c r="P96" s="8"/>
      <c r="Q96" s="8">
        <v>2</v>
      </c>
      <c r="R96" s="8"/>
      <c r="S96" s="8">
        <v>1</v>
      </c>
      <c r="T96" s="8"/>
      <c r="U96" s="8"/>
      <c r="V96" s="8">
        <v>1</v>
      </c>
      <c r="W96" s="8">
        <v>1</v>
      </c>
      <c r="X96" s="8">
        <v>1</v>
      </c>
      <c r="Y96" s="8"/>
      <c r="Z96" s="8"/>
      <c r="AA96" s="10">
        <v>10</v>
      </c>
    </row>
    <row r="97" spans="1:27">
      <c r="A97" s="5" t="s">
        <v>211</v>
      </c>
      <c r="B97" s="5">
        <v>1</v>
      </c>
      <c r="C97" s="5"/>
      <c r="D97" s="5">
        <v>2</v>
      </c>
      <c r="E97" s="5">
        <v>1</v>
      </c>
      <c r="F97" s="5"/>
      <c r="G97" s="5"/>
      <c r="H97" s="5"/>
      <c r="I97" s="5"/>
      <c r="J97" s="5"/>
      <c r="K97" s="5">
        <v>1</v>
      </c>
      <c r="L97" s="5">
        <v>1</v>
      </c>
      <c r="M97" s="5"/>
      <c r="N97" s="5"/>
      <c r="O97" s="5">
        <v>1</v>
      </c>
      <c r="P97" s="5"/>
      <c r="Q97" s="5"/>
      <c r="R97" s="5"/>
      <c r="S97" s="5"/>
      <c r="T97" s="5"/>
      <c r="U97" s="5">
        <v>1</v>
      </c>
      <c r="V97" s="5"/>
      <c r="W97" s="5"/>
      <c r="X97" s="5"/>
      <c r="Y97" s="5"/>
      <c r="Z97" s="5"/>
      <c r="AA97" s="10">
        <v>8</v>
      </c>
    </row>
    <row r="98" spans="1:27">
      <c r="A98" s="8" t="s">
        <v>74</v>
      </c>
      <c r="B98" s="8">
        <v>1</v>
      </c>
      <c r="C98" s="8">
        <v>1</v>
      </c>
      <c r="D98" s="8">
        <v>1</v>
      </c>
      <c r="E98" s="8">
        <v>2</v>
      </c>
      <c r="F98" s="8">
        <v>2</v>
      </c>
      <c r="G98" s="8">
        <v>1</v>
      </c>
      <c r="H98" s="8">
        <v>1</v>
      </c>
      <c r="I98" s="8">
        <v>1</v>
      </c>
      <c r="J98" s="8">
        <v>5</v>
      </c>
      <c r="K98" s="8">
        <v>1</v>
      </c>
      <c r="L98" s="8"/>
      <c r="M98" s="8">
        <v>3</v>
      </c>
      <c r="N98" s="8"/>
      <c r="O98" s="8">
        <v>2</v>
      </c>
      <c r="P98" s="8">
        <v>3</v>
      </c>
      <c r="Q98" s="8">
        <v>2</v>
      </c>
      <c r="R98" s="8">
        <v>2</v>
      </c>
      <c r="S98" s="8">
        <v>2</v>
      </c>
      <c r="T98" s="8"/>
      <c r="U98" s="8">
        <v>2</v>
      </c>
      <c r="V98" s="8">
        <v>3</v>
      </c>
      <c r="W98" s="8"/>
      <c r="X98" s="8">
        <v>2</v>
      </c>
      <c r="Y98" s="8"/>
      <c r="Z98" s="8"/>
      <c r="AA98" s="10">
        <v>37</v>
      </c>
    </row>
    <row r="99" spans="1:27">
      <c r="A99" s="5" t="s">
        <v>75</v>
      </c>
      <c r="B99" s="5">
        <v>1</v>
      </c>
      <c r="C99" s="5"/>
      <c r="D99" s="5">
        <v>1</v>
      </c>
      <c r="E99" s="5">
        <v>2</v>
      </c>
      <c r="F99" s="5">
        <v>1</v>
      </c>
      <c r="G99" s="5"/>
      <c r="H99" s="5"/>
      <c r="I99" s="5">
        <v>1</v>
      </c>
      <c r="J99" s="5">
        <v>2</v>
      </c>
      <c r="K99" s="5">
        <v>1</v>
      </c>
      <c r="L99" s="5"/>
      <c r="M99" s="5"/>
      <c r="N99" s="5">
        <v>1</v>
      </c>
      <c r="O99" s="5">
        <v>3</v>
      </c>
      <c r="P99" s="5"/>
      <c r="Q99" s="5">
        <v>1</v>
      </c>
      <c r="R99" s="5">
        <v>1</v>
      </c>
      <c r="S99" s="5">
        <v>1</v>
      </c>
      <c r="T99" s="5"/>
      <c r="U99" s="5"/>
      <c r="V99" s="5">
        <v>1</v>
      </c>
      <c r="W99" s="5"/>
      <c r="X99" s="5"/>
      <c r="Y99" s="5">
        <v>1</v>
      </c>
      <c r="Z99" s="5"/>
      <c r="AA99" s="10">
        <v>18</v>
      </c>
    </row>
    <row r="100" spans="1:27">
      <c r="A100" s="8" t="s">
        <v>76</v>
      </c>
      <c r="B100" s="8"/>
      <c r="C100" s="8">
        <v>1</v>
      </c>
      <c r="D100" s="8"/>
      <c r="E100" s="8">
        <v>1</v>
      </c>
      <c r="F100" s="8"/>
      <c r="G100" s="8"/>
      <c r="H100" s="8"/>
      <c r="I100" s="8">
        <v>1</v>
      </c>
      <c r="J100" s="8"/>
      <c r="K100" s="8">
        <v>1</v>
      </c>
      <c r="L100" s="8">
        <v>2</v>
      </c>
      <c r="M100" s="8"/>
      <c r="N100" s="8"/>
      <c r="O100" s="8"/>
      <c r="P100" s="8"/>
      <c r="Q100" s="8"/>
      <c r="R100" s="8"/>
      <c r="S100" s="8"/>
      <c r="T100" s="8"/>
      <c r="U100" s="8"/>
      <c r="V100" s="8"/>
      <c r="W100" s="8"/>
      <c r="X100" s="8"/>
      <c r="Y100" s="8"/>
      <c r="Z100" s="8"/>
      <c r="AA100" s="10">
        <v>6</v>
      </c>
    </row>
    <row r="101" spans="1:27">
      <c r="A101" s="5" t="s">
        <v>77</v>
      </c>
      <c r="B101" s="5"/>
      <c r="C101" s="5"/>
      <c r="D101" s="5"/>
      <c r="E101" s="5"/>
      <c r="F101" s="5"/>
      <c r="G101" s="5"/>
      <c r="H101" s="5"/>
      <c r="I101" s="5">
        <v>1</v>
      </c>
      <c r="J101" s="5">
        <v>1</v>
      </c>
      <c r="K101" s="5"/>
      <c r="L101" s="5"/>
      <c r="M101" s="5"/>
      <c r="N101" s="5"/>
      <c r="O101" s="5">
        <v>2</v>
      </c>
      <c r="P101" s="5"/>
      <c r="Q101" s="5"/>
      <c r="R101" s="5"/>
      <c r="S101" s="5"/>
      <c r="T101" s="5"/>
      <c r="U101" s="5"/>
      <c r="V101" s="5"/>
      <c r="W101" s="5"/>
      <c r="X101" s="5"/>
      <c r="Y101" s="5"/>
      <c r="Z101" s="5"/>
      <c r="AA101" s="10">
        <v>4</v>
      </c>
    </row>
    <row r="102" spans="1:27">
      <c r="A102" s="8" t="s">
        <v>224</v>
      </c>
      <c r="B102" s="8"/>
      <c r="C102" s="8"/>
      <c r="D102" s="8"/>
      <c r="E102" s="8"/>
      <c r="F102" s="8"/>
      <c r="G102" s="8"/>
      <c r="H102" s="8"/>
      <c r="I102" s="8"/>
      <c r="J102" s="8"/>
      <c r="K102" s="8"/>
      <c r="L102" s="8"/>
      <c r="M102" s="8"/>
      <c r="N102" s="8"/>
      <c r="O102" s="8"/>
      <c r="P102" s="8">
        <v>1</v>
      </c>
      <c r="Q102" s="8"/>
      <c r="R102" s="8"/>
      <c r="S102" s="8">
        <v>1</v>
      </c>
      <c r="T102" s="8"/>
      <c r="U102" s="8"/>
      <c r="V102" s="8"/>
      <c r="W102" s="8">
        <v>1</v>
      </c>
      <c r="X102" s="8"/>
      <c r="Y102" s="8"/>
      <c r="Z102" s="8"/>
      <c r="AA102" s="10">
        <v>3</v>
      </c>
    </row>
    <row r="103" spans="1:27">
      <c r="A103" s="5" t="s">
        <v>78</v>
      </c>
      <c r="B103" s="5">
        <v>2</v>
      </c>
      <c r="C103" s="5"/>
      <c r="D103" s="5">
        <v>1</v>
      </c>
      <c r="E103" s="5">
        <v>1</v>
      </c>
      <c r="F103" s="5">
        <v>1</v>
      </c>
      <c r="G103" s="5"/>
      <c r="H103" s="5">
        <v>1</v>
      </c>
      <c r="I103" s="5"/>
      <c r="J103" s="5">
        <v>1</v>
      </c>
      <c r="K103" s="5"/>
      <c r="L103" s="5">
        <v>1</v>
      </c>
      <c r="M103" s="5">
        <v>1</v>
      </c>
      <c r="N103" s="5"/>
      <c r="O103" s="5">
        <v>3</v>
      </c>
      <c r="P103" s="5">
        <v>2</v>
      </c>
      <c r="Q103" s="5">
        <v>1</v>
      </c>
      <c r="R103" s="5"/>
      <c r="S103" s="5"/>
      <c r="T103" s="5"/>
      <c r="U103" s="5">
        <v>1</v>
      </c>
      <c r="V103" s="5">
        <v>2</v>
      </c>
      <c r="W103" s="5"/>
      <c r="X103" s="5">
        <v>1</v>
      </c>
      <c r="Y103" s="5"/>
      <c r="Z103" s="5"/>
      <c r="AA103" s="10">
        <v>19</v>
      </c>
    </row>
    <row r="104" spans="1:27">
      <c r="A104" s="8" t="s">
        <v>225</v>
      </c>
      <c r="B104" s="8"/>
      <c r="C104" s="8"/>
      <c r="D104" s="8"/>
      <c r="E104" s="8"/>
      <c r="F104" s="8"/>
      <c r="G104" s="8"/>
      <c r="H104" s="8">
        <v>1</v>
      </c>
      <c r="I104" s="8"/>
      <c r="J104" s="8"/>
      <c r="K104" s="8"/>
      <c r="L104" s="8"/>
      <c r="M104" s="8"/>
      <c r="N104" s="8"/>
      <c r="O104" s="8"/>
      <c r="P104" s="8">
        <v>1</v>
      </c>
      <c r="Q104" s="8"/>
      <c r="R104" s="8"/>
      <c r="S104" s="8"/>
      <c r="T104" s="8"/>
      <c r="U104" s="8"/>
      <c r="V104" s="8"/>
      <c r="W104" s="8"/>
      <c r="X104" s="8"/>
      <c r="Y104" s="8"/>
      <c r="Z104" s="8"/>
      <c r="AA104" s="10">
        <v>2</v>
      </c>
    </row>
    <row r="105" spans="1:27">
      <c r="A105" s="5" t="s">
        <v>79</v>
      </c>
      <c r="B105" s="5">
        <v>4</v>
      </c>
      <c r="C105" s="5">
        <v>11</v>
      </c>
      <c r="D105" s="5">
        <v>6</v>
      </c>
      <c r="E105" s="5">
        <v>4</v>
      </c>
      <c r="F105" s="5">
        <v>3</v>
      </c>
      <c r="G105" s="5">
        <v>5</v>
      </c>
      <c r="H105" s="5">
        <v>3</v>
      </c>
      <c r="I105" s="5">
        <v>6</v>
      </c>
      <c r="J105" s="5">
        <v>1</v>
      </c>
      <c r="K105" s="5">
        <v>1</v>
      </c>
      <c r="L105" s="5">
        <v>2</v>
      </c>
      <c r="M105" s="5">
        <v>6</v>
      </c>
      <c r="N105" s="5">
        <v>5</v>
      </c>
      <c r="O105" s="5">
        <v>8</v>
      </c>
      <c r="P105" s="5">
        <v>8</v>
      </c>
      <c r="Q105" s="5">
        <v>7</v>
      </c>
      <c r="R105" s="5">
        <v>2</v>
      </c>
      <c r="S105" s="5">
        <v>2</v>
      </c>
      <c r="T105" s="5">
        <v>9</v>
      </c>
      <c r="U105" s="5">
        <v>3</v>
      </c>
      <c r="V105" s="5">
        <v>6</v>
      </c>
      <c r="W105" s="5">
        <v>6</v>
      </c>
      <c r="X105" s="5">
        <v>1</v>
      </c>
      <c r="Y105" s="5"/>
      <c r="Z105" s="5"/>
      <c r="AA105" s="10">
        <v>109</v>
      </c>
    </row>
    <row r="106" spans="1:27">
      <c r="A106" s="8" t="s">
        <v>80</v>
      </c>
      <c r="B106" s="8">
        <v>3</v>
      </c>
      <c r="C106" s="8"/>
      <c r="D106" s="8">
        <v>1</v>
      </c>
      <c r="E106" s="8">
        <v>1</v>
      </c>
      <c r="F106" s="8"/>
      <c r="G106" s="8"/>
      <c r="H106" s="8"/>
      <c r="I106" s="8"/>
      <c r="J106" s="8">
        <v>1</v>
      </c>
      <c r="K106" s="8"/>
      <c r="L106" s="8">
        <v>1</v>
      </c>
      <c r="M106" s="8"/>
      <c r="N106" s="8"/>
      <c r="O106" s="8"/>
      <c r="P106" s="8"/>
      <c r="Q106" s="8"/>
      <c r="R106" s="8"/>
      <c r="S106" s="8"/>
      <c r="T106" s="8">
        <v>1</v>
      </c>
      <c r="U106" s="8"/>
      <c r="V106" s="8">
        <v>2</v>
      </c>
      <c r="W106" s="8"/>
      <c r="X106" s="8">
        <v>1</v>
      </c>
      <c r="Y106" s="8"/>
      <c r="Z106" s="8"/>
      <c r="AA106" s="10">
        <v>11</v>
      </c>
    </row>
    <row r="107" spans="1:27">
      <c r="A107" s="5" t="s">
        <v>81</v>
      </c>
      <c r="B107" s="5"/>
      <c r="C107" s="5"/>
      <c r="D107" s="5">
        <v>1</v>
      </c>
      <c r="E107" s="5"/>
      <c r="F107" s="5"/>
      <c r="G107" s="5">
        <v>1</v>
      </c>
      <c r="H107" s="5"/>
      <c r="I107" s="5"/>
      <c r="J107" s="5"/>
      <c r="K107" s="5"/>
      <c r="L107" s="5"/>
      <c r="M107" s="5"/>
      <c r="N107" s="5"/>
      <c r="O107" s="5"/>
      <c r="P107" s="5"/>
      <c r="Q107" s="5"/>
      <c r="R107" s="5"/>
      <c r="S107" s="5">
        <v>1</v>
      </c>
      <c r="T107" s="5"/>
      <c r="U107" s="5"/>
      <c r="V107" s="5"/>
      <c r="W107" s="5">
        <v>1</v>
      </c>
      <c r="X107" s="5"/>
      <c r="Y107" s="5"/>
      <c r="Z107" s="5"/>
      <c r="AA107" s="10">
        <v>4</v>
      </c>
    </row>
    <row r="108" spans="1:27">
      <c r="A108" s="8" t="s">
        <v>226</v>
      </c>
      <c r="B108" s="8">
        <v>1</v>
      </c>
      <c r="C108" s="8"/>
      <c r="D108" s="8"/>
      <c r="E108" s="8"/>
      <c r="F108" s="8"/>
      <c r="G108" s="8"/>
      <c r="H108" s="8"/>
      <c r="I108" s="8"/>
      <c r="J108" s="8">
        <v>1</v>
      </c>
      <c r="K108" s="8">
        <v>2</v>
      </c>
      <c r="L108" s="8"/>
      <c r="M108" s="8">
        <v>1</v>
      </c>
      <c r="N108" s="8"/>
      <c r="O108" s="8"/>
      <c r="P108" s="8">
        <v>1</v>
      </c>
      <c r="Q108" s="8">
        <v>1</v>
      </c>
      <c r="R108" s="8">
        <v>1</v>
      </c>
      <c r="S108" s="8"/>
      <c r="T108" s="8"/>
      <c r="U108" s="8"/>
      <c r="V108" s="8"/>
      <c r="W108" s="8"/>
      <c r="X108" s="8"/>
      <c r="Y108" s="8"/>
      <c r="Z108" s="8"/>
      <c r="AA108" s="10">
        <v>8</v>
      </c>
    </row>
    <row r="109" spans="1:27">
      <c r="A109" s="5" t="s">
        <v>82</v>
      </c>
      <c r="B109" s="5">
        <v>1</v>
      </c>
      <c r="C109" s="5">
        <v>1</v>
      </c>
      <c r="D109" s="5">
        <v>1</v>
      </c>
      <c r="E109" s="5">
        <v>1</v>
      </c>
      <c r="F109" s="5"/>
      <c r="G109" s="5">
        <v>1</v>
      </c>
      <c r="H109" s="5"/>
      <c r="I109" s="5"/>
      <c r="J109" s="5"/>
      <c r="K109" s="5">
        <v>1</v>
      </c>
      <c r="L109" s="5"/>
      <c r="M109" s="5"/>
      <c r="N109" s="5">
        <v>2</v>
      </c>
      <c r="O109" s="5">
        <v>1</v>
      </c>
      <c r="P109" s="5"/>
      <c r="Q109" s="5"/>
      <c r="R109" s="5"/>
      <c r="S109" s="5">
        <v>2</v>
      </c>
      <c r="T109" s="5"/>
      <c r="U109" s="5"/>
      <c r="V109" s="5"/>
      <c r="W109" s="5"/>
      <c r="X109" s="5"/>
      <c r="Y109" s="5"/>
      <c r="Z109" s="5"/>
      <c r="AA109" s="10">
        <v>11</v>
      </c>
    </row>
    <row r="110" spans="1:27">
      <c r="A110" s="8" t="s">
        <v>83</v>
      </c>
      <c r="B110" s="8">
        <v>1</v>
      </c>
      <c r="C110" s="8"/>
      <c r="D110" s="8">
        <v>1</v>
      </c>
      <c r="E110" s="8"/>
      <c r="F110" s="8"/>
      <c r="G110" s="8"/>
      <c r="H110" s="8"/>
      <c r="I110" s="8"/>
      <c r="J110" s="8"/>
      <c r="K110" s="8"/>
      <c r="L110" s="8"/>
      <c r="M110" s="8"/>
      <c r="N110" s="8">
        <v>2</v>
      </c>
      <c r="O110" s="8"/>
      <c r="P110" s="8"/>
      <c r="Q110" s="8">
        <v>1</v>
      </c>
      <c r="R110" s="8"/>
      <c r="S110" s="8"/>
      <c r="T110" s="8"/>
      <c r="U110" s="8"/>
      <c r="V110" s="8"/>
      <c r="W110" s="8"/>
      <c r="X110" s="8"/>
      <c r="Y110" s="8"/>
      <c r="Z110" s="8"/>
      <c r="AA110" s="10">
        <v>5</v>
      </c>
    </row>
    <row r="111" spans="1:27">
      <c r="A111" s="5" t="s">
        <v>84</v>
      </c>
      <c r="B111" s="5">
        <v>5</v>
      </c>
      <c r="C111" s="5">
        <v>2</v>
      </c>
      <c r="D111" s="5">
        <v>11</v>
      </c>
      <c r="E111" s="5">
        <v>2</v>
      </c>
      <c r="F111" s="5">
        <v>4</v>
      </c>
      <c r="G111" s="5">
        <v>5</v>
      </c>
      <c r="H111" s="5">
        <v>7</v>
      </c>
      <c r="I111" s="5">
        <v>8</v>
      </c>
      <c r="J111" s="5">
        <v>3</v>
      </c>
      <c r="K111" s="5">
        <v>6</v>
      </c>
      <c r="L111" s="5">
        <v>7</v>
      </c>
      <c r="M111" s="5">
        <v>3</v>
      </c>
      <c r="N111" s="5">
        <v>4</v>
      </c>
      <c r="O111" s="5">
        <v>6</v>
      </c>
      <c r="P111" s="5">
        <v>7</v>
      </c>
      <c r="Q111" s="5">
        <v>6</v>
      </c>
      <c r="R111" s="5">
        <v>6</v>
      </c>
      <c r="S111" s="5">
        <v>3</v>
      </c>
      <c r="T111" s="5">
        <v>8</v>
      </c>
      <c r="U111" s="5">
        <v>10</v>
      </c>
      <c r="V111" s="5">
        <v>4</v>
      </c>
      <c r="W111" s="5">
        <v>6</v>
      </c>
      <c r="X111" s="5">
        <v>1</v>
      </c>
      <c r="Y111" s="5">
        <v>1</v>
      </c>
      <c r="Z111" s="5"/>
      <c r="AA111" s="10">
        <v>125</v>
      </c>
    </row>
    <row r="112" spans="1:27">
      <c r="A112" s="8" t="s">
        <v>227</v>
      </c>
      <c r="B112" s="8"/>
      <c r="C112" s="8"/>
      <c r="D112" s="8"/>
      <c r="E112" s="8"/>
      <c r="F112" s="8"/>
      <c r="G112" s="8"/>
      <c r="H112" s="8"/>
      <c r="I112" s="8"/>
      <c r="J112" s="8"/>
      <c r="K112" s="8"/>
      <c r="L112" s="8"/>
      <c r="M112" s="8"/>
      <c r="N112" s="8"/>
      <c r="O112" s="8"/>
      <c r="P112" s="8"/>
      <c r="Q112" s="8"/>
      <c r="R112" s="8"/>
      <c r="S112" s="8"/>
      <c r="T112" s="8"/>
      <c r="U112" s="8">
        <v>1</v>
      </c>
      <c r="V112" s="8"/>
      <c r="W112" s="8">
        <v>1</v>
      </c>
      <c r="X112" s="8"/>
      <c r="Y112" s="8"/>
      <c r="Z112" s="8"/>
      <c r="AA112" s="10">
        <v>2</v>
      </c>
    </row>
    <row r="113" spans="1:27">
      <c r="A113" s="5" t="s">
        <v>85</v>
      </c>
      <c r="B113" s="5"/>
      <c r="C113" s="5"/>
      <c r="D113" s="5"/>
      <c r="E113" s="5"/>
      <c r="F113" s="5"/>
      <c r="G113" s="5"/>
      <c r="H113" s="5"/>
      <c r="I113" s="5"/>
      <c r="J113" s="5"/>
      <c r="K113" s="5"/>
      <c r="L113" s="5"/>
      <c r="M113" s="5"/>
      <c r="N113" s="5"/>
      <c r="O113" s="5">
        <v>1</v>
      </c>
      <c r="P113" s="5">
        <v>1</v>
      </c>
      <c r="Q113" s="5"/>
      <c r="R113" s="5">
        <v>1</v>
      </c>
      <c r="S113" s="5"/>
      <c r="T113" s="5">
        <v>1</v>
      </c>
      <c r="U113" s="5"/>
      <c r="V113" s="5"/>
      <c r="W113" s="5"/>
      <c r="X113" s="5"/>
      <c r="Y113" s="5"/>
      <c r="Z113" s="5"/>
      <c r="AA113" s="10">
        <v>4</v>
      </c>
    </row>
    <row r="114" spans="1:27">
      <c r="A114" s="8" t="s">
        <v>86</v>
      </c>
      <c r="B114" s="8"/>
      <c r="C114" s="8"/>
      <c r="D114" s="8">
        <v>1</v>
      </c>
      <c r="E114" s="8"/>
      <c r="F114" s="8"/>
      <c r="G114" s="8"/>
      <c r="H114" s="8"/>
      <c r="I114" s="8">
        <v>1</v>
      </c>
      <c r="J114" s="8"/>
      <c r="K114" s="8">
        <v>1</v>
      </c>
      <c r="L114" s="8">
        <v>1</v>
      </c>
      <c r="M114" s="8"/>
      <c r="N114" s="8"/>
      <c r="O114" s="8"/>
      <c r="P114" s="8"/>
      <c r="Q114" s="8"/>
      <c r="R114" s="8"/>
      <c r="S114" s="8"/>
      <c r="T114" s="8"/>
      <c r="U114" s="8">
        <v>2</v>
      </c>
      <c r="V114" s="8"/>
      <c r="W114" s="8"/>
      <c r="X114" s="8"/>
      <c r="Y114" s="8"/>
      <c r="Z114" s="8"/>
      <c r="AA114" s="10">
        <v>6</v>
      </c>
    </row>
    <row r="115" spans="1:27">
      <c r="A115" s="5" t="s">
        <v>87</v>
      </c>
      <c r="B115" s="5">
        <v>2</v>
      </c>
      <c r="C115" s="5">
        <v>1</v>
      </c>
      <c r="D115" s="5"/>
      <c r="E115" s="5"/>
      <c r="F115" s="5">
        <v>1</v>
      </c>
      <c r="G115" s="5"/>
      <c r="H115" s="5">
        <v>1</v>
      </c>
      <c r="I115" s="5">
        <v>1</v>
      </c>
      <c r="J115" s="5"/>
      <c r="K115" s="5"/>
      <c r="L115" s="5"/>
      <c r="M115" s="5">
        <v>1</v>
      </c>
      <c r="N115" s="5"/>
      <c r="O115" s="5">
        <v>1</v>
      </c>
      <c r="P115" s="5">
        <v>1</v>
      </c>
      <c r="Q115" s="5"/>
      <c r="R115" s="5"/>
      <c r="S115" s="5"/>
      <c r="T115" s="5">
        <v>1</v>
      </c>
      <c r="U115" s="5"/>
      <c r="V115" s="5"/>
      <c r="W115" s="5"/>
      <c r="X115" s="5"/>
      <c r="Y115" s="5"/>
      <c r="Z115" s="5"/>
      <c r="AA115" s="10">
        <v>10</v>
      </c>
    </row>
    <row r="116" spans="1:27">
      <c r="A116" s="8" t="s">
        <v>88</v>
      </c>
      <c r="B116" s="8"/>
      <c r="C116" s="8"/>
      <c r="D116" s="8"/>
      <c r="E116" s="8"/>
      <c r="F116" s="8">
        <v>2</v>
      </c>
      <c r="G116" s="8">
        <v>2</v>
      </c>
      <c r="H116" s="8">
        <v>2</v>
      </c>
      <c r="I116" s="8">
        <v>4</v>
      </c>
      <c r="J116" s="8">
        <v>2</v>
      </c>
      <c r="K116" s="8"/>
      <c r="L116" s="8"/>
      <c r="M116" s="8">
        <v>1</v>
      </c>
      <c r="N116" s="8"/>
      <c r="O116" s="8">
        <v>3</v>
      </c>
      <c r="P116" s="8"/>
      <c r="Q116" s="8">
        <v>1</v>
      </c>
      <c r="R116" s="8"/>
      <c r="S116" s="8">
        <v>2</v>
      </c>
      <c r="T116" s="8"/>
      <c r="U116" s="8">
        <v>1</v>
      </c>
      <c r="V116" s="8"/>
      <c r="W116" s="8"/>
      <c r="X116" s="8"/>
      <c r="Y116" s="8"/>
      <c r="Z116" s="8"/>
      <c r="AA116" s="10">
        <v>20</v>
      </c>
    </row>
    <row r="117" spans="1:27">
      <c r="A117" s="5" t="s">
        <v>89</v>
      </c>
      <c r="B117" s="5">
        <v>1</v>
      </c>
      <c r="C117" s="5"/>
      <c r="D117" s="5"/>
      <c r="E117" s="5">
        <v>1</v>
      </c>
      <c r="F117" s="5"/>
      <c r="G117" s="5"/>
      <c r="H117" s="5"/>
      <c r="I117" s="5">
        <v>1</v>
      </c>
      <c r="J117" s="5"/>
      <c r="K117" s="5"/>
      <c r="L117" s="5"/>
      <c r="M117" s="5"/>
      <c r="N117" s="5"/>
      <c r="O117" s="5"/>
      <c r="P117" s="5"/>
      <c r="Q117" s="5"/>
      <c r="R117" s="5"/>
      <c r="S117" s="5">
        <v>1</v>
      </c>
      <c r="T117" s="5"/>
      <c r="U117" s="5">
        <v>1</v>
      </c>
      <c r="V117" s="5">
        <v>1</v>
      </c>
      <c r="W117" s="5">
        <v>1</v>
      </c>
      <c r="X117" s="5"/>
      <c r="Y117" s="5"/>
      <c r="Z117" s="5"/>
      <c r="AA117" s="10">
        <v>7</v>
      </c>
    </row>
    <row r="118" spans="1:27">
      <c r="A118" s="10" t="s">
        <v>228</v>
      </c>
      <c r="B118" s="10">
        <v>5</v>
      </c>
      <c r="C118" s="10">
        <v>2</v>
      </c>
      <c r="D118" s="10">
        <v>13</v>
      </c>
      <c r="E118" s="10">
        <v>6</v>
      </c>
      <c r="F118" s="10">
        <v>9</v>
      </c>
      <c r="G118" s="10">
        <v>7</v>
      </c>
      <c r="H118" s="10">
        <v>3</v>
      </c>
      <c r="I118" s="10">
        <v>15</v>
      </c>
      <c r="J118" s="10">
        <v>8</v>
      </c>
      <c r="K118" s="10">
        <v>7</v>
      </c>
      <c r="L118" s="10">
        <v>9</v>
      </c>
      <c r="M118" s="10">
        <v>10</v>
      </c>
      <c r="N118" s="10">
        <v>8</v>
      </c>
      <c r="O118" s="10">
        <v>7</v>
      </c>
      <c r="P118" s="10">
        <v>3</v>
      </c>
      <c r="Q118" s="10">
        <v>8</v>
      </c>
      <c r="R118" s="10">
        <v>3</v>
      </c>
      <c r="S118" s="10">
        <v>10</v>
      </c>
      <c r="T118" s="10">
        <v>9</v>
      </c>
      <c r="U118" s="10">
        <v>7</v>
      </c>
      <c r="V118" s="10">
        <v>6</v>
      </c>
      <c r="W118" s="10">
        <v>7</v>
      </c>
      <c r="X118" s="10">
        <v>7</v>
      </c>
      <c r="Y118" s="10">
        <v>1</v>
      </c>
      <c r="Z118" s="10"/>
      <c r="AA118" s="10">
        <v>170</v>
      </c>
    </row>
    <row r="119" spans="1:27">
      <c r="A119" s="5" t="s">
        <v>90</v>
      </c>
      <c r="B119" s="5"/>
      <c r="C119" s="5"/>
      <c r="D119" s="5">
        <v>2</v>
      </c>
      <c r="E119" s="5"/>
      <c r="F119" s="5">
        <v>1</v>
      </c>
      <c r="G119" s="5"/>
      <c r="H119" s="5"/>
      <c r="I119" s="5"/>
      <c r="J119" s="5"/>
      <c r="K119" s="5">
        <v>1</v>
      </c>
      <c r="L119" s="5">
        <v>1</v>
      </c>
      <c r="M119" s="5">
        <v>1</v>
      </c>
      <c r="N119" s="5">
        <v>1</v>
      </c>
      <c r="O119" s="5">
        <v>2</v>
      </c>
      <c r="P119" s="5"/>
      <c r="Q119" s="5"/>
      <c r="R119" s="5"/>
      <c r="S119" s="5">
        <v>1</v>
      </c>
      <c r="T119" s="5"/>
      <c r="U119" s="5"/>
      <c r="V119" s="5"/>
      <c r="W119" s="5"/>
      <c r="X119" s="5"/>
      <c r="Y119" s="5"/>
      <c r="Z119" s="5"/>
      <c r="AA119" s="10">
        <v>10</v>
      </c>
    </row>
    <row r="120" spans="1:27">
      <c r="A120" s="8" t="s">
        <v>91</v>
      </c>
      <c r="B120" s="8">
        <v>5</v>
      </c>
      <c r="C120" s="8">
        <v>2</v>
      </c>
      <c r="D120" s="8">
        <v>11</v>
      </c>
      <c r="E120" s="8">
        <v>6</v>
      </c>
      <c r="F120" s="8">
        <v>8</v>
      </c>
      <c r="G120" s="8">
        <v>7</v>
      </c>
      <c r="H120" s="8">
        <v>3</v>
      </c>
      <c r="I120" s="8">
        <v>15</v>
      </c>
      <c r="J120" s="8">
        <v>8</v>
      </c>
      <c r="K120" s="8">
        <v>6</v>
      </c>
      <c r="L120" s="8">
        <v>8</v>
      </c>
      <c r="M120" s="8">
        <v>9</v>
      </c>
      <c r="N120" s="8">
        <v>7</v>
      </c>
      <c r="O120" s="8">
        <v>5</v>
      </c>
      <c r="P120" s="8">
        <v>3</v>
      </c>
      <c r="Q120" s="8">
        <v>8</v>
      </c>
      <c r="R120" s="8">
        <v>3</v>
      </c>
      <c r="S120" s="8">
        <v>9</v>
      </c>
      <c r="T120" s="8">
        <v>9</v>
      </c>
      <c r="U120" s="8">
        <v>7</v>
      </c>
      <c r="V120" s="8">
        <v>6</v>
      </c>
      <c r="W120" s="8">
        <v>7</v>
      </c>
      <c r="X120" s="8">
        <v>7</v>
      </c>
      <c r="Y120" s="8">
        <v>1</v>
      </c>
      <c r="Z120" s="8"/>
      <c r="AA120" s="10">
        <v>160</v>
      </c>
    </row>
    <row r="121" spans="1:27">
      <c r="A121" s="9" t="s">
        <v>92</v>
      </c>
      <c r="B121" s="9">
        <v>21</v>
      </c>
      <c r="C121" s="9">
        <v>20</v>
      </c>
      <c r="D121" s="9">
        <v>14</v>
      </c>
      <c r="E121" s="9">
        <v>13</v>
      </c>
      <c r="F121" s="9">
        <v>12</v>
      </c>
      <c r="G121" s="9">
        <v>20</v>
      </c>
      <c r="H121" s="9">
        <v>24</v>
      </c>
      <c r="I121" s="9">
        <v>18</v>
      </c>
      <c r="J121" s="9">
        <v>21</v>
      </c>
      <c r="K121" s="9">
        <v>11</v>
      </c>
      <c r="L121" s="9">
        <v>13</v>
      </c>
      <c r="M121" s="9">
        <v>26</v>
      </c>
      <c r="N121" s="9">
        <v>15</v>
      </c>
      <c r="O121" s="9">
        <v>16</v>
      </c>
      <c r="P121" s="9">
        <v>16</v>
      </c>
      <c r="Q121" s="9">
        <v>11</v>
      </c>
      <c r="R121" s="9">
        <v>13</v>
      </c>
      <c r="S121" s="9">
        <v>23</v>
      </c>
      <c r="T121" s="9">
        <v>24</v>
      </c>
      <c r="U121" s="9">
        <v>10</v>
      </c>
      <c r="V121" s="9">
        <v>19</v>
      </c>
      <c r="W121" s="9">
        <v>14</v>
      </c>
      <c r="X121" s="9">
        <v>14</v>
      </c>
      <c r="Y121" s="9">
        <v>5</v>
      </c>
      <c r="Z121" s="9">
        <v>1</v>
      </c>
      <c r="AA121" s="10">
        <v>394</v>
      </c>
    </row>
    <row r="122" spans="1:27">
      <c r="A122" s="10" t="s">
        <v>229</v>
      </c>
      <c r="B122" s="10"/>
      <c r="C122" s="10"/>
      <c r="D122" s="10"/>
      <c r="E122" s="10"/>
      <c r="F122" s="10"/>
      <c r="G122" s="10"/>
      <c r="H122" s="10"/>
      <c r="I122" s="10"/>
      <c r="J122" s="10"/>
      <c r="K122" s="10"/>
      <c r="L122" s="10"/>
      <c r="M122" s="10"/>
      <c r="N122" s="10">
        <v>1</v>
      </c>
      <c r="O122" s="10"/>
      <c r="P122" s="10"/>
      <c r="Q122" s="10"/>
      <c r="R122" s="10">
        <v>1</v>
      </c>
      <c r="S122" s="10"/>
      <c r="T122" s="10"/>
      <c r="U122" s="10"/>
      <c r="V122" s="10"/>
      <c r="W122" s="10"/>
      <c r="X122" s="10"/>
      <c r="Y122" s="10"/>
      <c r="Z122" s="10"/>
      <c r="AA122" s="10">
        <v>2</v>
      </c>
    </row>
    <row r="123" spans="1:27">
      <c r="A123" s="5" t="s">
        <v>93</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10">
        <v>0</v>
      </c>
    </row>
    <row r="124" spans="1:27">
      <c r="A124" s="8" t="s">
        <v>230</v>
      </c>
      <c r="B124" s="8"/>
      <c r="C124" s="8"/>
      <c r="D124" s="8"/>
      <c r="E124" s="8"/>
      <c r="F124" s="8"/>
      <c r="G124" s="8"/>
      <c r="H124" s="8"/>
      <c r="I124" s="8"/>
      <c r="J124" s="8"/>
      <c r="K124" s="8"/>
      <c r="L124" s="8"/>
      <c r="M124" s="8"/>
      <c r="N124" s="8"/>
      <c r="O124" s="8"/>
      <c r="P124" s="8"/>
      <c r="Q124" s="8"/>
      <c r="R124" s="8">
        <v>1</v>
      </c>
      <c r="S124" s="8"/>
      <c r="T124" s="8"/>
      <c r="U124" s="8"/>
      <c r="V124" s="8"/>
      <c r="W124" s="8"/>
      <c r="X124" s="8"/>
      <c r="Y124" s="8"/>
      <c r="Z124" s="8"/>
      <c r="AA124" s="10">
        <v>1</v>
      </c>
    </row>
    <row r="125" spans="1:27">
      <c r="A125" s="5" t="s">
        <v>94</v>
      </c>
      <c r="B125" s="5"/>
      <c r="C125" s="5"/>
      <c r="D125" s="5"/>
      <c r="E125" s="5"/>
      <c r="F125" s="5"/>
      <c r="G125" s="5"/>
      <c r="H125" s="5"/>
      <c r="I125" s="5"/>
      <c r="J125" s="5"/>
      <c r="K125" s="5"/>
      <c r="L125" s="5"/>
      <c r="M125" s="5"/>
      <c r="N125" s="5">
        <v>1</v>
      </c>
      <c r="O125" s="5"/>
      <c r="P125" s="5"/>
      <c r="Q125" s="5"/>
      <c r="R125" s="5"/>
      <c r="S125" s="5"/>
      <c r="T125" s="5"/>
      <c r="U125" s="5"/>
      <c r="V125" s="5"/>
      <c r="W125" s="5"/>
      <c r="X125" s="5"/>
      <c r="Y125" s="5"/>
      <c r="Z125" s="5"/>
      <c r="AA125" s="10">
        <v>1</v>
      </c>
    </row>
    <row r="126" spans="1:27">
      <c r="A126" s="10" t="s">
        <v>231</v>
      </c>
      <c r="B126" s="10">
        <v>18</v>
      </c>
      <c r="C126" s="10">
        <v>14</v>
      </c>
      <c r="D126" s="10">
        <v>9</v>
      </c>
      <c r="E126" s="10">
        <v>11</v>
      </c>
      <c r="F126" s="10">
        <v>12</v>
      </c>
      <c r="G126" s="10">
        <v>12</v>
      </c>
      <c r="H126" s="10">
        <v>18</v>
      </c>
      <c r="I126" s="10">
        <v>14</v>
      </c>
      <c r="J126" s="10">
        <v>16</v>
      </c>
      <c r="K126" s="10">
        <v>7</v>
      </c>
      <c r="L126" s="10">
        <v>11</v>
      </c>
      <c r="M126" s="10">
        <v>20</v>
      </c>
      <c r="N126" s="10">
        <v>9</v>
      </c>
      <c r="O126" s="10">
        <v>12</v>
      </c>
      <c r="P126" s="10">
        <v>12</v>
      </c>
      <c r="Q126" s="10">
        <v>10</v>
      </c>
      <c r="R126" s="10">
        <v>10</v>
      </c>
      <c r="S126" s="10">
        <v>21</v>
      </c>
      <c r="T126" s="10">
        <v>20</v>
      </c>
      <c r="U126" s="10">
        <v>10</v>
      </c>
      <c r="V126" s="10">
        <v>14</v>
      </c>
      <c r="W126" s="10">
        <v>10</v>
      </c>
      <c r="X126" s="10">
        <v>12</v>
      </c>
      <c r="Y126" s="10">
        <v>3</v>
      </c>
      <c r="Z126" s="10"/>
      <c r="AA126" s="10">
        <v>305</v>
      </c>
    </row>
    <row r="127" spans="1:27">
      <c r="A127" s="5" t="s">
        <v>95</v>
      </c>
      <c r="B127" s="5"/>
      <c r="C127" s="5"/>
      <c r="D127" s="5"/>
      <c r="E127" s="5"/>
      <c r="F127" s="5"/>
      <c r="G127" s="5">
        <v>1</v>
      </c>
      <c r="H127" s="5"/>
      <c r="I127" s="5"/>
      <c r="J127" s="5">
        <v>1</v>
      </c>
      <c r="K127" s="5"/>
      <c r="L127" s="5"/>
      <c r="M127" s="5">
        <v>2</v>
      </c>
      <c r="N127" s="5"/>
      <c r="O127" s="5"/>
      <c r="P127" s="5"/>
      <c r="Q127" s="5"/>
      <c r="R127" s="5"/>
      <c r="S127" s="5">
        <v>2</v>
      </c>
      <c r="T127" s="5">
        <v>1</v>
      </c>
      <c r="U127" s="5">
        <v>2</v>
      </c>
      <c r="V127" s="5"/>
      <c r="W127" s="5"/>
      <c r="X127" s="5">
        <v>1</v>
      </c>
      <c r="Y127" s="5"/>
      <c r="Z127" s="5"/>
      <c r="AA127" s="10">
        <v>10</v>
      </c>
    </row>
    <row r="128" spans="1:27">
      <c r="A128" s="8" t="s">
        <v>96</v>
      </c>
      <c r="B128" s="8">
        <v>7</v>
      </c>
      <c r="C128" s="8">
        <v>3</v>
      </c>
      <c r="D128" s="8">
        <v>1</v>
      </c>
      <c r="E128" s="8">
        <v>4</v>
      </c>
      <c r="F128" s="8">
        <v>1</v>
      </c>
      <c r="G128" s="8">
        <v>3</v>
      </c>
      <c r="H128" s="8">
        <v>3</v>
      </c>
      <c r="I128" s="8">
        <v>3</v>
      </c>
      <c r="J128" s="8">
        <v>4</v>
      </c>
      <c r="K128" s="8"/>
      <c r="L128" s="8">
        <v>6</v>
      </c>
      <c r="M128" s="8">
        <v>1</v>
      </c>
      <c r="N128" s="8">
        <v>3</v>
      </c>
      <c r="O128" s="8">
        <v>6</v>
      </c>
      <c r="P128" s="8">
        <v>6</v>
      </c>
      <c r="Q128" s="8">
        <v>1</v>
      </c>
      <c r="R128" s="8">
        <v>5</v>
      </c>
      <c r="S128" s="8">
        <v>10</v>
      </c>
      <c r="T128" s="8">
        <v>3</v>
      </c>
      <c r="U128" s="8">
        <v>2</v>
      </c>
      <c r="V128" s="8">
        <v>5</v>
      </c>
      <c r="W128" s="8">
        <v>2</v>
      </c>
      <c r="X128" s="8">
        <v>4</v>
      </c>
      <c r="Y128" s="8">
        <v>2</v>
      </c>
      <c r="Z128" s="8"/>
      <c r="AA128" s="10">
        <v>85</v>
      </c>
    </row>
    <row r="129" spans="1:27">
      <c r="A129" s="5" t="s">
        <v>97</v>
      </c>
      <c r="B129" s="5">
        <v>2</v>
      </c>
      <c r="C129" s="5">
        <v>1</v>
      </c>
      <c r="D129" s="5">
        <v>1</v>
      </c>
      <c r="E129" s="5"/>
      <c r="F129" s="5">
        <v>1</v>
      </c>
      <c r="G129" s="5">
        <v>1</v>
      </c>
      <c r="H129" s="5">
        <v>2</v>
      </c>
      <c r="I129" s="5">
        <v>2</v>
      </c>
      <c r="J129" s="5"/>
      <c r="K129" s="5">
        <v>2</v>
      </c>
      <c r="L129" s="5">
        <v>1</v>
      </c>
      <c r="M129" s="5">
        <v>5</v>
      </c>
      <c r="N129" s="5">
        <v>2</v>
      </c>
      <c r="O129" s="5"/>
      <c r="P129" s="5"/>
      <c r="Q129" s="5"/>
      <c r="R129" s="5"/>
      <c r="S129" s="5">
        <v>2</v>
      </c>
      <c r="T129" s="5"/>
      <c r="U129" s="5"/>
      <c r="V129" s="5"/>
      <c r="W129" s="5">
        <v>1</v>
      </c>
      <c r="X129" s="5"/>
      <c r="Y129" s="5"/>
      <c r="Z129" s="5"/>
      <c r="AA129" s="10">
        <v>23</v>
      </c>
    </row>
    <row r="130" spans="1:27">
      <c r="A130" s="8" t="s">
        <v>98</v>
      </c>
      <c r="B130" s="8">
        <v>2</v>
      </c>
      <c r="C130" s="8"/>
      <c r="D130" s="8"/>
      <c r="E130" s="8">
        <v>2</v>
      </c>
      <c r="F130" s="8"/>
      <c r="G130" s="8">
        <v>1</v>
      </c>
      <c r="H130" s="8">
        <v>1</v>
      </c>
      <c r="I130" s="8">
        <v>1</v>
      </c>
      <c r="J130" s="8">
        <v>2</v>
      </c>
      <c r="K130" s="8"/>
      <c r="L130" s="8"/>
      <c r="M130" s="8"/>
      <c r="N130" s="8"/>
      <c r="O130" s="8"/>
      <c r="P130" s="8"/>
      <c r="Q130" s="8">
        <v>1</v>
      </c>
      <c r="R130" s="8">
        <v>1</v>
      </c>
      <c r="S130" s="8"/>
      <c r="T130" s="8">
        <v>1</v>
      </c>
      <c r="U130" s="8"/>
      <c r="V130" s="8"/>
      <c r="W130" s="8"/>
      <c r="X130" s="8"/>
      <c r="Y130" s="8"/>
      <c r="Z130" s="8"/>
      <c r="AA130" s="10">
        <v>12</v>
      </c>
    </row>
    <row r="131" spans="1:27">
      <c r="A131" s="5" t="s">
        <v>99</v>
      </c>
      <c r="B131" s="5"/>
      <c r="C131" s="5"/>
      <c r="D131" s="5"/>
      <c r="E131" s="5">
        <v>1</v>
      </c>
      <c r="F131" s="5"/>
      <c r="G131" s="5"/>
      <c r="H131" s="5"/>
      <c r="I131" s="5">
        <v>1</v>
      </c>
      <c r="J131" s="5"/>
      <c r="K131" s="5"/>
      <c r="L131" s="5"/>
      <c r="M131" s="5"/>
      <c r="N131" s="5"/>
      <c r="O131" s="5"/>
      <c r="P131" s="5">
        <v>1</v>
      </c>
      <c r="Q131" s="5"/>
      <c r="R131" s="5"/>
      <c r="S131" s="5"/>
      <c r="T131" s="5">
        <v>1</v>
      </c>
      <c r="U131" s="5"/>
      <c r="V131" s="5"/>
      <c r="W131" s="5"/>
      <c r="X131" s="5"/>
      <c r="Y131" s="5"/>
      <c r="Z131" s="5"/>
      <c r="AA131" s="10">
        <v>4</v>
      </c>
    </row>
    <row r="132" spans="1:27">
      <c r="A132" s="8" t="s">
        <v>100</v>
      </c>
      <c r="B132" s="8"/>
      <c r="C132" s="8"/>
      <c r="D132" s="8"/>
      <c r="E132" s="8"/>
      <c r="F132" s="8">
        <v>1</v>
      </c>
      <c r="G132" s="8">
        <v>1</v>
      </c>
      <c r="H132" s="8"/>
      <c r="I132" s="8"/>
      <c r="J132" s="8"/>
      <c r="K132" s="8"/>
      <c r="L132" s="8">
        <v>2</v>
      </c>
      <c r="M132" s="8"/>
      <c r="N132" s="8"/>
      <c r="O132" s="8"/>
      <c r="P132" s="8"/>
      <c r="Q132" s="8"/>
      <c r="R132" s="8"/>
      <c r="S132" s="8"/>
      <c r="T132" s="8">
        <v>1</v>
      </c>
      <c r="U132" s="8"/>
      <c r="V132" s="8"/>
      <c r="W132" s="8"/>
      <c r="X132" s="8"/>
      <c r="Y132" s="8"/>
      <c r="Z132" s="8"/>
      <c r="AA132" s="10">
        <v>5</v>
      </c>
    </row>
    <row r="133" spans="1:27">
      <c r="A133" s="5" t="s">
        <v>101</v>
      </c>
      <c r="B133" s="5">
        <v>2</v>
      </c>
      <c r="C133" s="5"/>
      <c r="D133" s="5"/>
      <c r="E133" s="5"/>
      <c r="F133" s="5">
        <v>1</v>
      </c>
      <c r="G133" s="5"/>
      <c r="H133" s="5">
        <v>1</v>
      </c>
      <c r="I133" s="5">
        <v>1</v>
      </c>
      <c r="J133" s="5"/>
      <c r="K133" s="5"/>
      <c r="L133" s="5"/>
      <c r="M133" s="5">
        <v>1</v>
      </c>
      <c r="N133" s="5">
        <v>1</v>
      </c>
      <c r="O133" s="5"/>
      <c r="P133" s="5"/>
      <c r="Q133" s="5"/>
      <c r="R133" s="5"/>
      <c r="S133" s="5"/>
      <c r="T133" s="5"/>
      <c r="U133" s="5"/>
      <c r="V133" s="5"/>
      <c r="W133" s="5">
        <v>1</v>
      </c>
      <c r="X133" s="5">
        <v>2</v>
      </c>
      <c r="Y133" s="5"/>
      <c r="Z133" s="5"/>
      <c r="AA133" s="10">
        <v>10</v>
      </c>
    </row>
    <row r="134" spans="1:27">
      <c r="A134" s="8" t="s">
        <v>102</v>
      </c>
      <c r="B134" s="8">
        <v>2</v>
      </c>
      <c r="C134" s="8">
        <v>4</v>
      </c>
      <c r="D134" s="8">
        <v>5</v>
      </c>
      <c r="E134" s="8">
        <v>1</v>
      </c>
      <c r="F134" s="8">
        <v>7</v>
      </c>
      <c r="G134" s="8">
        <v>3</v>
      </c>
      <c r="H134" s="8">
        <v>9</v>
      </c>
      <c r="I134" s="8">
        <v>5</v>
      </c>
      <c r="J134" s="8">
        <v>6</v>
      </c>
      <c r="K134" s="8">
        <v>3</v>
      </c>
      <c r="L134" s="8"/>
      <c r="M134" s="8">
        <v>6</v>
      </c>
      <c r="N134" s="8">
        <v>3</v>
      </c>
      <c r="O134" s="8">
        <v>4</v>
      </c>
      <c r="P134" s="8">
        <v>3</v>
      </c>
      <c r="Q134" s="8">
        <v>3</v>
      </c>
      <c r="R134" s="8">
        <v>2</v>
      </c>
      <c r="S134" s="8">
        <v>3</v>
      </c>
      <c r="T134" s="8">
        <v>8</v>
      </c>
      <c r="U134" s="8">
        <v>3</v>
      </c>
      <c r="V134" s="8">
        <v>7</v>
      </c>
      <c r="W134" s="8">
        <v>5</v>
      </c>
      <c r="X134" s="8">
        <v>2</v>
      </c>
      <c r="Y134" s="8"/>
      <c r="Z134" s="8"/>
      <c r="AA134" s="10">
        <v>94</v>
      </c>
    </row>
    <row r="135" spans="1:27">
      <c r="A135" s="5" t="s">
        <v>103</v>
      </c>
      <c r="B135" s="5"/>
      <c r="C135" s="5"/>
      <c r="D135" s="5">
        <v>1</v>
      </c>
      <c r="E135" s="5"/>
      <c r="F135" s="5"/>
      <c r="G135" s="5"/>
      <c r="H135" s="5"/>
      <c r="I135" s="5">
        <v>1</v>
      </c>
      <c r="J135" s="5"/>
      <c r="K135" s="5"/>
      <c r="L135" s="5"/>
      <c r="M135" s="5"/>
      <c r="N135" s="5"/>
      <c r="O135" s="5"/>
      <c r="P135" s="5"/>
      <c r="Q135" s="5">
        <v>1</v>
      </c>
      <c r="R135" s="5"/>
      <c r="S135" s="5"/>
      <c r="T135" s="5"/>
      <c r="U135" s="5"/>
      <c r="V135" s="5"/>
      <c r="W135" s="5"/>
      <c r="X135" s="5"/>
      <c r="Y135" s="5"/>
      <c r="Z135" s="5"/>
      <c r="AA135" s="10">
        <v>3</v>
      </c>
    </row>
    <row r="136" spans="1:27">
      <c r="A136" s="8" t="s">
        <v>104</v>
      </c>
      <c r="B136" s="8">
        <v>1</v>
      </c>
      <c r="C136" s="8"/>
      <c r="D136" s="8">
        <v>1</v>
      </c>
      <c r="E136" s="8">
        <v>1</v>
      </c>
      <c r="F136" s="8"/>
      <c r="G136" s="8">
        <v>1</v>
      </c>
      <c r="H136" s="8"/>
      <c r="I136" s="8"/>
      <c r="J136" s="8"/>
      <c r="K136" s="8">
        <v>1</v>
      </c>
      <c r="L136" s="8"/>
      <c r="M136" s="8">
        <v>1</v>
      </c>
      <c r="N136" s="8"/>
      <c r="O136" s="8">
        <v>1</v>
      </c>
      <c r="P136" s="8"/>
      <c r="Q136" s="8">
        <v>1</v>
      </c>
      <c r="R136" s="8"/>
      <c r="S136" s="8">
        <v>1</v>
      </c>
      <c r="T136" s="8"/>
      <c r="U136" s="8"/>
      <c r="V136" s="8">
        <v>1</v>
      </c>
      <c r="W136" s="8"/>
      <c r="X136" s="8">
        <v>1</v>
      </c>
      <c r="Y136" s="8"/>
      <c r="Z136" s="8"/>
      <c r="AA136" s="10">
        <v>11</v>
      </c>
    </row>
    <row r="137" spans="1:27">
      <c r="A137" s="5" t="s">
        <v>105</v>
      </c>
      <c r="B137" s="5"/>
      <c r="C137" s="5">
        <v>1</v>
      </c>
      <c r="D137" s="5"/>
      <c r="E137" s="5"/>
      <c r="F137" s="5">
        <v>1</v>
      </c>
      <c r="G137" s="5"/>
      <c r="H137" s="5"/>
      <c r="I137" s="5"/>
      <c r="J137" s="5"/>
      <c r="K137" s="5"/>
      <c r="L137" s="5"/>
      <c r="M137" s="5">
        <v>1</v>
      </c>
      <c r="N137" s="5"/>
      <c r="O137" s="5"/>
      <c r="P137" s="5"/>
      <c r="Q137" s="5"/>
      <c r="R137" s="5"/>
      <c r="S137" s="5">
        <v>1</v>
      </c>
      <c r="T137" s="5"/>
      <c r="U137" s="5"/>
      <c r="V137" s="5"/>
      <c r="W137" s="5">
        <v>1</v>
      </c>
      <c r="X137" s="5">
        <v>1</v>
      </c>
      <c r="Y137" s="5"/>
      <c r="Z137" s="5"/>
      <c r="AA137" s="10">
        <v>6</v>
      </c>
    </row>
    <row r="138" spans="1:27">
      <c r="A138" s="8" t="s">
        <v>106</v>
      </c>
      <c r="B138" s="8">
        <v>2</v>
      </c>
      <c r="C138" s="8">
        <v>2</v>
      </c>
      <c r="D138" s="8"/>
      <c r="E138" s="8">
        <v>1</v>
      </c>
      <c r="F138" s="8"/>
      <c r="G138" s="8"/>
      <c r="H138" s="8">
        <v>2</v>
      </c>
      <c r="I138" s="8"/>
      <c r="J138" s="8"/>
      <c r="K138" s="8">
        <v>1</v>
      </c>
      <c r="L138" s="8">
        <v>2</v>
      </c>
      <c r="M138" s="8"/>
      <c r="N138" s="8"/>
      <c r="O138" s="8"/>
      <c r="P138" s="8"/>
      <c r="Q138" s="8">
        <v>1</v>
      </c>
      <c r="R138" s="8">
        <v>2</v>
      </c>
      <c r="S138" s="8"/>
      <c r="T138" s="8">
        <v>1</v>
      </c>
      <c r="U138" s="8">
        <v>2</v>
      </c>
      <c r="V138" s="8">
        <v>1</v>
      </c>
      <c r="W138" s="8"/>
      <c r="X138" s="8"/>
      <c r="Y138" s="8">
        <v>1</v>
      </c>
      <c r="Z138" s="8"/>
      <c r="AA138" s="10">
        <v>18</v>
      </c>
    </row>
    <row r="139" spans="1:27">
      <c r="A139" s="5" t="s">
        <v>107</v>
      </c>
      <c r="B139" s="5"/>
      <c r="C139" s="5">
        <v>3</v>
      </c>
      <c r="D139" s="5"/>
      <c r="E139" s="5">
        <v>1</v>
      </c>
      <c r="F139" s="5"/>
      <c r="G139" s="5">
        <v>1</v>
      </c>
      <c r="H139" s="5"/>
      <c r="I139" s="5"/>
      <c r="J139" s="5">
        <v>3</v>
      </c>
      <c r="K139" s="5"/>
      <c r="L139" s="5"/>
      <c r="M139" s="5">
        <v>3</v>
      </c>
      <c r="N139" s="5"/>
      <c r="O139" s="5">
        <v>1</v>
      </c>
      <c r="P139" s="5">
        <v>2</v>
      </c>
      <c r="Q139" s="5">
        <v>2</v>
      </c>
      <c r="R139" s="5"/>
      <c r="S139" s="5">
        <v>2</v>
      </c>
      <c r="T139" s="5">
        <v>4</v>
      </c>
      <c r="U139" s="5">
        <v>1</v>
      </c>
      <c r="V139" s="5"/>
      <c r="W139" s="5"/>
      <c r="X139" s="5">
        <v>1</v>
      </c>
      <c r="Y139" s="5"/>
      <c r="Z139" s="5"/>
      <c r="AA139" s="10">
        <v>24</v>
      </c>
    </row>
    <row r="140" spans="1:27">
      <c r="A140" s="10" t="s">
        <v>108</v>
      </c>
      <c r="B140" s="10">
        <v>3</v>
      </c>
      <c r="C140" s="10">
        <v>6</v>
      </c>
      <c r="D140" s="10">
        <v>5</v>
      </c>
      <c r="E140" s="10">
        <v>2</v>
      </c>
      <c r="F140" s="10"/>
      <c r="G140" s="10">
        <v>8</v>
      </c>
      <c r="H140" s="10">
        <v>6</v>
      </c>
      <c r="I140" s="10">
        <v>4</v>
      </c>
      <c r="J140" s="10">
        <v>5</v>
      </c>
      <c r="K140" s="10">
        <v>4</v>
      </c>
      <c r="L140" s="10">
        <v>2</v>
      </c>
      <c r="M140" s="10">
        <v>6</v>
      </c>
      <c r="N140" s="10">
        <v>5</v>
      </c>
      <c r="O140" s="10">
        <v>4</v>
      </c>
      <c r="P140" s="10">
        <v>4</v>
      </c>
      <c r="Q140" s="10">
        <v>1</v>
      </c>
      <c r="R140" s="10">
        <v>2</v>
      </c>
      <c r="S140" s="10">
        <v>2</v>
      </c>
      <c r="T140" s="10">
        <v>4</v>
      </c>
      <c r="U140" s="10"/>
      <c r="V140" s="10">
        <v>5</v>
      </c>
      <c r="W140" s="10">
        <v>4</v>
      </c>
      <c r="X140" s="10">
        <v>2</v>
      </c>
      <c r="Y140" s="10">
        <v>2</v>
      </c>
      <c r="Z140" s="10">
        <v>1</v>
      </c>
      <c r="AA140" s="10">
        <v>87</v>
      </c>
    </row>
    <row r="141" spans="1:27">
      <c r="A141" s="5" t="s">
        <v>109</v>
      </c>
      <c r="B141" s="5">
        <v>1</v>
      </c>
      <c r="C141" s="5"/>
      <c r="D141" s="5"/>
      <c r="E141" s="5">
        <v>1</v>
      </c>
      <c r="F141" s="5"/>
      <c r="G141" s="5">
        <v>2</v>
      </c>
      <c r="H141" s="5">
        <v>1</v>
      </c>
      <c r="I141" s="5">
        <v>2</v>
      </c>
      <c r="J141" s="5">
        <v>2</v>
      </c>
      <c r="K141" s="5"/>
      <c r="L141" s="5"/>
      <c r="M141" s="5">
        <v>2</v>
      </c>
      <c r="N141" s="5">
        <v>2</v>
      </c>
      <c r="O141" s="5"/>
      <c r="P141" s="5">
        <v>2</v>
      </c>
      <c r="Q141" s="5"/>
      <c r="R141" s="5"/>
      <c r="S141" s="5">
        <v>1</v>
      </c>
      <c r="T141" s="5">
        <v>2</v>
      </c>
      <c r="U141" s="5"/>
      <c r="V141" s="5">
        <v>3</v>
      </c>
      <c r="W141" s="5"/>
      <c r="X141" s="5"/>
      <c r="Y141" s="5"/>
      <c r="Z141" s="5"/>
      <c r="AA141" s="10">
        <v>21</v>
      </c>
    </row>
    <row r="142" spans="1:27">
      <c r="A142" s="8" t="s">
        <v>110</v>
      </c>
      <c r="B142" s="8">
        <v>1</v>
      </c>
      <c r="C142" s="8">
        <v>3</v>
      </c>
      <c r="D142" s="8"/>
      <c r="E142" s="8">
        <v>1</v>
      </c>
      <c r="F142" s="8"/>
      <c r="G142" s="8">
        <v>1</v>
      </c>
      <c r="H142" s="8">
        <v>2</v>
      </c>
      <c r="I142" s="8"/>
      <c r="J142" s="8"/>
      <c r="K142" s="8"/>
      <c r="L142" s="8"/>
      <c r="M142" s="8">
        <v>1</v>
      </c>
      <c r="N142" s="8">
        <v>1</v>
      </c>
      <c r="O142" s="8">
        <v>2</v>
      </c>
      <c r="P142" s="8">
        <v>1</v>
      </c>
      <c r="Q142" s="8"/>
      <c r="R142" s="8"/>
      <c r="S142" s="8">
        <v>1</v>
      </c>
      <c r="T142" s="8"/>
      <c r="U142" s="8"/>
      <c r="V142" s="8"/>
      <c r="W142" s="8"/>
      <c r="X142" s="8"/>
      <c r="Y142" s="8"/>
      <c r="Z142" s="8"/>
      <c r="AA142" s="10">
        <v>14</v>
      </c>
    </row>
    <row r="143" spans="1:27">
      <c r="A143" s="5" t="s">
        <v>108</v>
      </c>
      <c r="B143" s="5">
        <v>1</v>
      </c>
      <c r="C143" s="5">
        <v>3</v>
      </c>
      <c r="D143" s="5">
        <v>5</v>
      </c>
      <c r="E143" s="5"/>
      <c r="F143" s="5"/>
      <c r="G143" s="5">
        <v>5</v>
      </c>
      <c r="H143" s="5">
        <v>3</v>
      </c>
      <c r="I143" s="5">
        <v>2</v>
      </c>
      <c r="J143" s="5">
        <v>3</v>
      </c>
      <c r="K143" s="5">
        <v>4</v>
      </c>
      <c r="L143" s="5">
        <v>2</v>
      </c>
      <c r="M143" s="5">
        <v>3</v>
      </c>
      <c r="N143" s="5">
        <v>2</v>
      </c>
      <c r="O143" s="5">
        <v>2</v>
      </c>
      <c r="P143" s="5">
        <v>1</v>
      </c>
      <c r="Q143" s="5">
        <v>1</v>
      </c>
      <c r="R143" s="5">
        <v>2</v>
      </c>
      <c r="S143" s="5"/>
      <c r="T143" s="5">
        <v>2</v>
      </c>
      <c r="U143" s="5"/>
      <c r="V143" s="5">
        <v>2</v>
      </c>
      <c r="W143" s="5">
        <v>4</v>
      </c>
      <c r="X143" s="5">
        <v>2</v>
      </c>
      <c r="Y143" s="5">
        <v>2</v>
      </c>
      <c r="Z143" s="5">
        <v>1</v>
      </c>
      <c r="AA143" s="10">
        <v>52</v>
      </c>
    </row>
    <row r="144" spans="1:27">
      <c r="A144" s="9" t="s">
        <v>111</v>
      </c>
      <c r="B144" s="9">
        <v>17</v>
      </c>
      <c r="C144" s="9">
        <v>17</v>
      </c>
      <c r="D144" s="9">
        <v>19</v>
      </c>
      <c r="E144" s="9">
        <v>15</v>
      </c>
      <c r="F144" s="9">
        <v>22</v>
      </c>
      <c r="G144" s="9">
        <v>19</v>
      </c>
      <c r="H144" s="9">
        <v>16</v>
      </c>
      <c r="I144" s="9">
        <v>13</v>
      </c>
      <c r="J144" s="9">
        <v>11</v>
      </c>
      <c r="K144" s="9">
        <v>16</v>
      </c>
      <c r="L144" s="9">
        <v>19</v>
      </c>
      <c r="M144" s="9">
        <v>14</v>
      </c>
      <c r="N144" s="9">
        <v>17</v>
      </c>
      <c r="O144" s="9">
        <v>16</v>
      </c>
      <c r="P144" s="9">
        <v>15</v>
      </c>
      <c r="Q144" s="9">
        <v>16</v>
      </c>
      <c r="R144" s="9">
        <v>14</v>
      </c>
      <c r="S144" s="9">
        <v>24</v>
      </c>
      <c r="T144" s="9">
        <v>17</v>
      </c>
      <c r="U144" s="9">
        <v>17</v>
      </c>
      <c r="V144" s="9">
        <v>14</v>
      </c>
      <c r="W144" s="9">
        <v>15</v>
      </c>
      <c r="X144" s="9">
        <v>10</v>
      </c>
      <c r="Y144" s="9">
        <v>4</v>
      </c>
      <c r="Z144" s="9">
        <v>2</v>
      </c>
      <c r="AA144" s="10">
        <v>379</v>
      </c>
    </row>
    <row r="145" spans="1:27">
      <c r="A145" s="10" t="s">
        <v>112</v>
      </c>
      <c r="B145" s="10">
        <v>13</v>
      </c>
      <c r="C145" s="10">
        <v>12</v>
      </c>
      <c r="D145" s="10">
        <v>12</v>
      </c>
      <c r="E145" s="10">
        <v>9</v>
      </c>
      <c r="F145" s="10">
        <v>13</v>
      </c>
      <c r="G145" s="10">
        <v>16</v>
      </c>
      <c r="H145" s="10">
        <v>12</v>
      </c>
      <c r="I145" s="10">
        <v>10</v>
      </c>
      <c r="J145" s="10">
        <v>8</v>
      </c>
      <c r="K145" s="10">
        <v>9</v>
      </c>
      <c r="L145" s="10">
        <v>14</v>
      </c>
      <c r="M145" s="10">
        <v>10</v>
      </c>
      <c r="N145" s="10">
        <v>14</v>
      </c>
      <c r="O145" s="10">
        <v>12</v>
      </c>
      <c r="P145" s="10">
        <v>13</v>
      </c>
      <c r="Q145" s="10">
        <v>13</v>
      </c>
      <c r="R145" s="10">
        <v>12</v>
      </c>
      <c r="S145" s="10">
        <v>19</v>
      </c>
      <c r="T145" s="10">
        <v>14</v>
      </c>
      <c r="U145" s="10">
        <v>10</v>
      </c>
      <c r="V145" s="10">
        <v>13</v>
      </c>
      <c r="W145" s="10">
        <v>10</v>
      </c>
      <c r="X145" s="10">
        <v>6</v>
      </c>
      <c r="Y145" s="10">
        <v>2</v>
      </c>
      <c r="Z145" s="10">
        <v>1</v>
      </c>
      <c r="AA145" s="10">
        <v>277</v>
      </c>
    </row>
    <row r="146" spans="1:27">
      <c r="A146" s="8" t="s">
        <v>232</v>
      </c>
      <c r="B146" s="8"/>
      <c r="C146" s="8">
        <v>1</v>
      </c>
      <c r="D146" s="8"/>
      <c r="E146" s="8"/>
      <c r="F146" s="8"/>
      <c r="G146" s="8">
        <v>1</v>
      </c>
      <c r="H146" s="8"/>
      <c r="I146" s="8"/>
      <c r="J146" s="8">
        <v>1</v>
      </c>
      <c r="K146" s="8"/>
      <c r="L146" s="8">
        <v>1</v>
      </c>
      <c r="M146" s="8">
        <v>1</v>
      </c>
      <c r="N146" s="8"/>
      <c r="O146" s="8">
        <v>3</v>
      </c>
      <c r="P146" s="8"/>
      <c r="Q146" s="8"/>
      <c r="R146" s="8"/>
      <c r="S146" s="8"/>
      <c r="T146" s="8"/>
      <c r="U146" s="8"/>
      <c r="V146" s="8">
        <v>2</v>
      </c>
      <c r="W146" s="8"/>
      <c r="X146" s="8">
        <v>1</v>
      </c>
      <c r="Y146" s="8"/>
      <c r="Z146" s="8"/>
      <c r="AA146" s="10">
        <v>11</v>
      </c>
    </row>
    <row r="147" spans="1:27">
      <c r="A147" s="5" t="s">
        <v>113</v>
      </c>
      <c r="B147" s="5"/>
      <c r="C147" s="5"/>
      <c r="D147" s="5"/>
      <c r="E147" s="5">
        <v>1</v>
      </c>
      <c r="F147" s="5"/>
      <c r="G147" s="5">
        <v>1</v>
      </c>
      <c r="H147" s="5">
        <v>2</v>
      </c>
      <c r="I147" s="5">
        <v>1</v>
      </c>
      <c r="J147" s="5"/>
      <c r="K147" s="5">
        <v>1</v>
      </c>
      <c r="L147" s="5"/>
      <c r="M147" s="5"/>
      <c r="N147" s="5"/>
      <c r="O147" s="5"/>
      <c r="P147" s="5"/>
      <c r="Q147" s="5"/>
      <c r="R147" s="5"/>
      <c r="S147" s="5"/>
      <c r="T147" s="5"/>
      <c r="U147" s="5"/>
      <c r="V147" s="5"/>
      <c r="W147" s="5">
        <v>1</v>
      </c>
      <c r="X147" s="5"/>
      <c r="Y147" s="5"/>
      <c r="Z147" s="5"/>
      <c r="AA147" s="10">
        <v>7</v>
      </c>
    </row>
    <row r="148" spans="1:27">
      <c r="A148" s="8" t="s">
        <v>114</v>
      </c>
      <c r="B148" s="8">
        <v>8</v>
      </c>
      <c r="C148" s="8">
        <v>11</v>
      </c>
      <c r="D148" s="8">
        <v>12</v>
      </c>
      <c r="E148" s="8">
        <v>8</v>
      </c>
      <c r="F148" s="8">
        <v>10</v>
      </c>
      <c r="G148" s="8">
        <v>13</v>
      </c>
      <c r="H148" s="8">
        <v>8</v>
      </c>
      <c r="I148" s="8">
        <v>9</v>
      </c>
      <c r="J148" s="8">
        <v>4</v>
      </c>
      <c r="K148" s="8">
        <v>8</v>
      </c>
      <c r="L148" s="8">
        <v>8</v>
      </c>
      <c r="M148" s="8">
        <v>8</v>
      </c>
      <c r="N148" s="8">
        <v>14</v>
      </c>
      <c r="O148" s="8">
        <v>7</v>
      </c>
      <c r="P148" s="8">
        <v>10</v>
      </c>
      <c r="Q148" s="8">
        <v>10</v>
      </c>
      <c r="R148" s="8">
        <v>10</v>
      </c>
      <c r="S148" s="8">
        <v>15</v>
      </c>
      <c r="T148" s="8">
        <v>10</v>
      </c>
      <c r="U148" s="8">
        <v>9</v>
      </c>
      <c r="V148" s="8">
        <v>11</v>
      </c>
      <c r="W148" s="8">
        <v>8</v>
      </c>
      <c r="X148" s="8">
        <v>5</v>
      </c>
      <c r="Y148" s="8">
        <v>2</v>
      </c>
      <c r="Z148" s="8">
        <v>1</v>
      </c>
      <c r="AA148" s="10">
        <v>219</v>
      </c>
    </row>
    <row r="149" spans="1:27">
      <c r="A149" s="5" t="s">
        <v>115</v>
      </c>
      <c r="B149" s="5"/>
      <c r="C149" s="5"/>
      <c r="D149" s="5"/>
      <c r="E149" s="5"/>
      <c r="F149" s="5"/>
      <c r="G149" s="5"/>
      <c r="H149" s="5"/>
      <c r="I149" s="5"/>
      <c r="J149" s="5"/>
      <c r="K149" s="5"/>
      <c r="L149" s="5"/>
      <c r="M149" s="5"/>
      <c r="N149" s="5"/>
      <c r="O149" s="5">
        <v>1</v>
      </c>
      <c r="P149" s="5"/>
      <c r="Q149" s="5"/>
      <c r="R149" s="5"/>
      <c r="S149" s="5"/>
      <c r="T149" s="5">
        <v>1</v>
      </c>
      <c r="U149" s="5">
        <v>1</v>
      </c>
      <c r="V149" s="5"/>
      <c r="W149" s="5"/>
      <c r="X149" s="5"/>
      <c r="Y149" s="5"/>
      <c r="Z149" s="5"/>
      <c r="AA149" s="10">
        <v>3</v>
      </c>
    </row>
    <row r="150" spans="1:27">
      <c r="A150" s="8" t="s">
        <v>233</v>
      </c>
      <c r="B150" s="8"/>
      <c r="C150" s="8"/>
      <c r="D150" s="8"/>
      <c r="E150" s="8"/>
      <c r="F150" s="8"/>
      <c r="G150" s="8"/>
      <c r="H150" s="8"/>
      <c r="I150" s="8"/>
      <c r="J150" s="8"/>
      <c r="K150" s="8"/>
      <c r="L150" s="8">
        <v>1</v>
      </c>
      <c r="M150" s="8"/>
      <c r="N150" s="8"/>
      <c r="O150" s="8"/>
      <c r="P150" s="8"/>
      <c r="Q150" s="8"/>
      <c r="R150" s="8"/>
      <c r="S150" s="8">
        <v>1</v>
      </c>
      <c r="T150" s="8"/>
      <c r="U150" s="8"/>
      <c r="V150" s="8"/>
      <c r="W150" s="8"/>
      <c r="X150" s="8"/>
      <c r="Y150" s="8"/>
      <c r="Z150" s="8"/>
      <c r="AA150" s="10">
        <v>2</v>
      </c>
    </row>
    <row r="151" spans="1:27">
      <c r="A151" s="5" t="s">
        <v>116</v>
      </c>
      <c r="B151" s="5"/>
      <c r="C151" s="5"/>
      <c r="D151" s="5"/>
      <c r="E151" s="5"/>
      <c r="F151" s="5"/>
      <c r="G151" s="5"/>
      <c r="H151" s="5"/>
      <c r="I151" s="5"/>
      <c r="J151" s="5"/>
      <c r="K151" s="5"/>
      <c r="L151" s="5"/>
      <c r="M151" s="5"/>
      <c r="N151" s="5"/>
      <c r="O151" s="5"/>
      <c r="P151" s="5"/>
      <c r="Q151" s="5"/>
      <c r="R151" s="5"/>
      <c r="S151" s="5">
        <v>1</v>
      </c>
      <c r="T151" s="5"/>
      <c r="U151" s="5"/>
      <c r="V151" s="5"/>
      <c r="W151" s="5"/>
      <c r="X151" s="5"/>
      <c r="Y151" s="5"/>
      <c r="Z151" s="5"/>
      <c r="AA151" s="10">
        <v>1</v>
      </c>
    </row>
    <row r="152" spans="1:27">
      <c r="A152" s="8" t="s">
        <v>117</v>
      </c>
      <c r="B152" s="8">
        <v>1</v>
      </c>
      <c r="C152" s="8"/>
      <c r="D152" s="8"/>
      <c r="E152" s="8"/>
      <c r="F152" s="8">
        <v>2</v>
      </c>
      <c r="G152" s="8"/>
      <c r="H152" s="8">
        <v>1</v>
      </c>
      <c r="I152" s="8"/>
      <c r="J152" s="8">
        <v>2</v>
      </c>
      <c r="K152" s="8"/>
      <c r="L152" s="8">
        <v>3</v>
      </c>
      <c r="M152" s="8">
        <v>1</v>
      </c>
      <c r="N152" s="8"/>
      <c r="O152" s="8"/>
      <c r="P152" s="8">
        <v>1</v>
      </c>
      <c r="Q152" s="8"/>
      <c r="R152" s="8"/>
      <c r="S152" s="8">
        <v>1</v>
      </c>
      <c r="T152" s="8">
        <v>1</v>
      </c>
      <c r="U152" s="8"/>
      <c r="V152" s="8"/>
      <c r="W152" s="8"/>
      <c r="X152" s="8"/>
      <c r="Y152" s="8"/>
      <c r="Z152" s="8"/>
      <c r="AA152" s="10">
        <v>13</v>
      </c>
    </row>
    <row r="153" spans="1:27">
      <c r="A153" s="5" t="s">
        <v>234</v>
      </c>
      <c r="B153" s="5">
        <v>2</v>
      </c>
      <c r="C153" s="5"/>
      <c r="D153" s="5"/>
      <c r="E153" s="5"/>
      <c r="F153" s="5"/>
      <c r="G153" s="5">
        <v>1</v>
      </c>
      <c r="H153" s="5"/>
      <c r="I153" s="5"/>
      <c r="J153" s="5"/>
      <c r="K153" s="5"/>
      <c r="L153" s="5"/>
      <c r="M153" s="5"/>
      <c r="N153" s="5"/>
      <c r="O153" s="5"/>
      <c r="P153" s="5">
        <v>1</v>
      </c>
      <c r="Q153" s="5">
        <v>1</v>
      </c>
      <c r="R153" s="5"/>
      <c r="S153" s="5"/>
      <c r="T153" s="5"/>
      <c r="U153" s="5"/>
      <c r="V153" s="5"/>
      <c r="W153" s="5"/>
      <c r="X153" s="5"/>
      <c r="Y153" s="5"/>
      <c r="Z153" s="5"/>
      <c r="AA153" s="10">
        <v>5</v>
      </c>
    </row>
    <row r="154" spans="1:27">
      <c r="A154" s="8" t="s">
        <v>118</v>
      </c>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10">
        <v>0</v>
      </c>
    </row>
    <row r="155" spans="1:27">
      <c r="A155" s="5" t="s">
        <v>119</v>
      </c>
      <c r="B155" s="5">
        <v>1</v>
      </c>
      <c r="C155" s="5"/>
      <c r="D155" s="5"/>
      <c r="E155" s="5"/>
      <c r="F155" s="5">
        <v>1</v>
      </c>
      <c r="G155" s="5"/>
      <c r="H155" s="5"/>
      <c r="I155" s="5"/>
      <c r="J155" s="5">
        <v>1</v>
      </c>
      <c r="K155" s="5"/>
      <c r="L155" s="5"/>
      <c r="M155" s="5"/>
      <c r="N155" s="5"/>
      <c r="O155" s="5"/>
      <c r="P155" s="5"/>
      <c r="Q155" s="5"/>
      <c r="R155" s="5"/>
      <c r="S155" s="5">
        <v>1</v>
      </c>
      <c r="T155" s="5"/>
      <c r="U155" s="5"/>
      <c r="V155" s="5"/>
      <c r="W155" s="5">
        <v>1</v>
      </c>
      <c r="X155" s="5"/>
      <c r="Y155" s="5"/>
      <c r="Z155" s="5"/>
      <c r="AA155" s="10">
        <v>5</v>
      </c>
    </row>
    <row r="156" spans="1:27">
      <c r="A156" s="8" t="s">
        <v>235</v>
      </c>
      <c r="B156" s="8"/>
      <c r="C156" s="8"/>
      <c r="D156" s="8"/>
      <c r="E156" s="8"/>
      <c r="F156" s="8"/>
      <c r="G156" s="8"/>
      <c r="H156" s="8">
        <v>1</v>
      </c>
      <c r="I156" s="8"/>
      <c r="J156" s="8"/>
      <c r="K156" s="8"/>
      <c r="L156" s="8"/>
      <c r="M156" s="8"/>
      <c r="N156" s="8"/>
      <c r="O156" s="8"/>
      <c r="P156" s="8"/>
      <c r="Q156" s="8"/>
      <c r="R156" s="8"/>
      <c r="S156" s="8"/>
      <c r="T156" s="8"/>
      <c r="U156" s="8"/>
      <c r="V156" s="8"/>
      <c r="W156" s="8"/>
      <c r="X156" s="8"/>
      <c r="Y156" s="8"/>
      <c r="Z156" s="8"/>
      <c r="AA156" s="10">
        <v>1</v>
      </c>
    </row>
    <row r="157" spans="1:27">
      <c r="A157" s="5" t="s">
        <v>120</v>
      </c>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10">
        <v>0</v>
      </c>
    </row>
    <row r="158" spans="1:27">
      <c r="A158" s="8" t="s">
        <v>121</v>
      </c>
      <c r="B158" s="8">
        <v>1</v>
      </c>
      <c r="C158" s="8"/>
      <c r="D158" s="8"/>
      <c r="E158" s="8"/>
      <c r="F158" s="8"/>
      <c r="G158" s="8"/>
      <c r="H158" s="8"/>
      <c r="I158" s="8"/>
      <c r="J158" s="8"/>
      <c r="K158" s="8"/>
      <c r="L158" s="8"/>
      <c r="M158" s="8"/>
      <c r="N158" s="8"/>
      <c r="O158" s="8"/>
      <c r="P158" s="8"/>
      <c r="Q158" s="8">
        <v>2</v>
      </c>
      <c r="R158" s="8">
        <v>1</v>
      </c>
      <c r="S158" s="8"/>
      <c r="T158" s="8">
        <v>1</v>
      </c>
      <c r="U158" s="8"/>
      <c r="V158" s="8"/>
      <c r="W158" s="8"/>
      <c r="X158" s="8"/>
      <c r="Y158" s="8"/>
      <c r="Z158" s="8"/>
      <c r="AA158" s="10">
        <v>5</v>
      </c>
    </row>
    <row r="159" spans="1:27">
      <c r="A159" s="5" t="s">
        <v>122</v>
      </c>
      <c r="B159" s="5"/>
      <c r="C159" s="5"/>
      <c r="D159" s="5"/>
      <c r="E159" s="5"/>
      <c r="F159" s="5"/>
      <c r="G159" s="5"/>
      <c r="H159" s="5"/>
      <c r="I159" s="5"/>
      <c r="J159" s="5"/>
      <c r="K159" s="5"/>
      <c r="L159" s="5"/>
      <c r="M159" s="5"/>
      <c r="N159" s="5"/>
      <c r="O159" s="5">
        <v>1</v>
      </c>
      <c r="P159" s="5"/>
      <c r="Q159" s="5"/>
      <c r="R159" s="5">
        <v>1</v>
      </c>
      <c r="S159" s="5"/>
      <c r="T159" s="5"/>
      <c r="U159" s="5"/>
      <c r="V159" s="5"/>
      <c r="W159" s="5"/>
      <c r="X159" s="5"/>
      <c r="Y159" s="5"/>
      <c r="Z159" s="5"/>
      <c r="AA159" s="10">
        <v>2</v>
      </c>
    </row>
    <row r="160" spans="1:27">
      <c r="A160" s="8" t="s">
        <v>123</v>
      </c>
      <c r="B160" s="8"/>
      <c r="C160" s="8"/>
      <c r="D160" s="8"/>
      <c r="E160" s="8"/>
      <c r="F160" s="8"/>
      <c r="G160" s="8"/>
      <c r="H160" s="8"/>
      <c r="I160" s="8"/>
      <c r="J160" s="8"/>
      <c r="K160" s="8"/>
      <c r="L160" s="8">
        <v>1</v>
      </c>
      <c r="M160" s="8"/>
      <c r="N160" s="8"/>
      <c r="O160" s="8"/>
      <c r="P160" s="8">
        <v>1</v>
      </c>
      <c r="Q160" s="8"/>
      <c r="R160" s="8"/>
      <c r="S160" s="8"/>
      <c r="T160" s="8">
        <v>1</v>
      </c>
      <c r="U160" s="8"/>
      <c r="V160" s="8"/>
      <c r="W160" s="8"/>
      <c r="X160" s="8"/>
      <c r="Y160" s="8"/>
      <c r="Z160" s="8"/>
      <c r="AA160" s="10">
        <v>3</v>
      </c>
    </row>
    <row r="161" spans="1:27">
      <c r="A161" s="10" t="s">
        <v>124</v>
      </c>
      <c r="B161" s="10">
        <v>2</v>
      </c>
      <c r="C161" s="10">
        <v>3</v>
      </c>
      <c r="D161" s="10">
        <v>6</v>
      </c>
      <c r="E161" s="10">
        <v>4</v>
      </c>
      <c r="F161" s="10">
        <v>6</v>
      </c>
      <c r="G161" s="10">
        <v>3</v>
      </c>
      <c r="H161" s="10">
        <v>2</v>
      </c>
      <c r="I161" s="10">
        <v>2</v>
      </c>
      <c r="J161" s="10">
        <v>2</v>
      </c>
      <c r="K161" s="10">
        <v>5</v>
      </c>
      <c r="L161" s="10">
        <v>3</v>
      </c>
      <c r="M161" s="10">
        <v>4</v>
      </c>
      <c r="N161" s="10">
        <v>3</v>
      </c>
      <c r="O161" s="10">
        <v>4</v>
      </c>
      <c r="P161" s="10">
        <v>2</v>
      </c>
      <c r="Q161" s="10">
        <v>2</v>
      </c>
      <c r="R161" s="10">
        <v>1</v>
      </c>
      <c r="S161" s="10">
        <v>3</v>
      </c>
      <c r="T161" s="10">
        <v>2</v>
      </c>
      <c r="U161" s="10">
        <v>5</v>
      </c>
      <c r="V161" s="10">
        <v>1</v>
      </c>
      <c r="W161" s="10">
        <v>3</v>
      </c>
      <c r="X161" s="10">
        <v>3</v>
      </c>
      <c r="Y161" s="10">
        <v>2</v>
      </c>
      <c r="Z161" s="10">
        <v>1</v>
      </c>
      <c r="AA161" s="10">
        <v>74</v>
      </c>
    </row>
    <row r="162" spans="1:27">
      <c r="A162" s="8" t="s">
        <v>125</v>
      </c>
      <c r="B162" s="8">
        <v>1</v>
      </c>
      <c r="C162" s="8">
        <v>2</v>
      </c>
      <c r="D162" s="8">
        <v>3</v>
      </c>
      <c r="E162" s="8">
        <v>1</v>
      </c>
      <c r="F162" s="8">
        <v>2</v>
      </c>
      <c r="G162" s="8">
        <v>1</v>
      </c>
      <c r="H162" s="8">
        <v>1</v>
      </c>
      <c r="I162" s="8">
        <v>1</v>
      </c>
      <c r="J162" s="8">
        <v>2</v>
      </c>
      <c r="K162" s="8">
        <v>1</v>
      </c>
      <c r="L162" s="8">
        <v>3</v>
      </c>
      <c r="M162" s="8">
        <v>1</v>
      </c>
      <c r="N162" s="8">
        <v>2</v>
      </c>
      <c r="O162" s="8">
        <v>3</v>
      </c>
      <c r="P162" s="8">
        <v>1</v>
      </c>
      <c r="Q162" s="8">
        <v>1</v>
      </c>
      <c r="R162" s="8"/>
      <c r="S162" s="8">
        <v>1</v>
      </c>
      <c r="T162" s="8">
        <v>1</v>
      </c>
      <c r="U162" s="8">
        <v>3</v>
      </c>
      <c r="V162" s="8"/>
      <c r="W162" s="8">
        <v>3</v>
      </c>
      <c r="X162" s="8">
        <v>1</v>
      </c>
      <c r="Y162" s="8">
        <v>2</v>
      </c>
      <c r="Z162" s="8">
        <v>1</v>
      </c>
      <c r="AA162" s="10">
        <v>38</v>
      </c>
    </row>
    <row r="163" spans="1:27">
      <c r="A163" s="5" t="s">
        <v>236</v>
      </c>
      <c r="B163" s="5"/>
      <c r="C163" s="5"/>
      <c r="D163" s="5"/>
      <c r="E163" s="5"/>
      <c r="F163" s="5">
        <v>2</v>
      </c>
      <c r="G163" s="5"/>
      <c r="H163" s="5"/>
      <c r="I163" s="5"/>
      <c r="J163" s="5"/>
      <c r="K163" s="5">
        <v>2</v>
      </c>
      <c r="L163" s="5"/>
      <c r="M163" s="5"/>
      <c r="N163" s="5">
        <v>1</v>
      </c>
      <c r="O163" s="5"/>
      <c r="P163" s="5">
        <v>1</v>
      </c>
      <c r="Q163" s="5"/>
      <c r="R163" s="5"/>
      <c r="S163" s="5"/>
      <c r="T163" s="5"/>
      <c r="U163" s="5">
        <v>1</v>
      </c>
      <c r="V163" s="5">
        <v>1</v>
      </c>
      <c r="W163" s="5"/>
      <c r="X163" s="5">
        <v>1</v>
      </c>
      <c r="Y163" s="5"/>
      <c r="Z163" s="5"/>
      <c r="AA163" s="10">
        <v>9</v>
      </c>
    </row>
    <row r="164" spans="1:27">
      <c r="A164" s="8" t="s">
        <v>124</v>
      </c>
      <c r="B164" s="8">
        <v>1</v>
      </c>
      <c r="C164" s="8"/>
      <c r="D164" s="8">
        <v>2</v>
      </c>
      <c r="E164" s="8"/>
      <c r="F164" s="8"/>
      <c r="G164" s="8">
        <v>1</v>
      </c>
      <c r="H164" s="8">
        <v>1</v>
      </c>
      <c r="I164" s="8"/>
      <c r="J164" s="8"/>
      <c r="K164" s="8"/>
      <c r="L164" s="8"/>
      <c r="M164" s="8">
        <v>1</v>
      </c>
      <c r="N164" s="8"/>
      <c r="O164" s="8"/>
      <c r="P164" s="8"/>
      <c r="Q164" s="8"/>
      <c r="R164" s="8"/>
      <c r="S164" s="8">
        <v>1</v>
      </c>
      <c r="T164" s="8"/>
      <c r="U164" s="8"/>
      <c r="V164" s="8"/>
      <c r="W164" s="8"/>
      <c r="X164" s="8">
        <v>1</v>
      </c>
      <c r="Y164" s="8"/>
      <c r="Z164" s="8"/>
      <c r="AA164" s="10">
        <v>8</v>
      </c>
    </row>
    <row r="165" spans="1:27">
      <c r="A165" s="5" t="s">
        <v>126</v>
      </c>
      <c r="B165" s="5"/>
      <c r="C165" s="5"/>
      <c r="D165" s="5"/>
      <c r="E165" s="5"/>
      <c r="F165" s="5">
        <v>1</v>
      </c>
      <c r="G165" s="5"/>
      <c r="H165" s="5"/>
      <c r="I165" s="5"/>
      <c r="J165" s="5"/>
      <c r="K165" s="5"/>
      <c r="L165" s="5"/>
      <c r="M165" s="5"/>
      <c r="N165" s="5"/>
      <c r="O165" s="5"/>
      <c r="P165" s="5"/>
      <c r="Q165" s="5"/>
      <c r="R165" s="5"/>
      <c r="S165" s="5"/>
      <c r="T165" s="5"/>
      <c r="U165" s="5"/>
      <c r="V165" s="5"/>
      <c r="W165" s="5"/>
      <c r="X165" s="5"/>
      <c r="Y165" s="5"/>
      <c r="Z165" s="5"/>
      <c r="AA165" s="10">
        <v>1</v>
      </c>
    </row>
    <row r="166" spans="1:27">
      <c r="A166" s="8" t="s">
        <v>127</v>
      </c>
      <c r="B166" s="8"/>
      <c r="C166" s="8"/>
      <c r="D166" s="8">
        <v>1</v>
      </c>
      <c r="E166" s="8"/>
      <c r="F166" s="8"/>
      <c r="G166" s="8"/>
      <c r="H166" s="8"/>
      <c r="I166" s="8"/>
      <c r="J166" s="8"/>
      <c r="K166" s="8">
        <v>1</v>
      </c>
      <c r="L166" s="8"/>
      <c r="M166" s="8"/>
      <c r="N166" s="8"/>
      <c r="O166" s="8"/>
      <c r="P166" s="8"/>
      <c r="Q166" s="8"/>
      <c r="R166" s="8"/>
      <c r="S166" s="8"/>
      <c r="T166" s="8"/>
      <c r="U166" s="8"/>
      <c r="V166" s="8"/>
      <c r="W166" s="8"/>
      <c r="X166" s="8"/>
      <c r="Y166" s="8"/>
      <c r="Z166" s="8"/>
      <c r="AA166" s="10">
        <v>2</v>
      </c>
    </row>
    <row r="167" spans="1:27">
      <c r="A167" s="5" t="s">
        <v>128</v>
      </c>
      <c r="B167" s="5"/>
      <c r="C167" s="5">
        <v>1</v>
      </c>
      <c r="D167" s="5"/>
      <c r="E167" s="5">
        <v>3</v>
      </c>
      <c r="F167" s="5">
        <v>1</v>
      </c>
      <c r="G167" s="5">
        <v>1</v>
      </c>
      <c r="H167" s="5"/>
      <c r="I167" s="5">
        <v>1</v>
      </c>
      <c r="J167" s="5"/>
      <c r="K167" s="5">
        <v>1</v>
      </c>
      <c r="L167" s="5"/>
      <c r="M167" s="5">
        <v>2</v>
      </c>
      <c r="N167" s="5"/>
      <c r="O167" s="5">
        <v>1</v>
      </c>
      <c r="P167" s="5"/>
      <c r="Q167" s="5">
        <v>1</v>
      </c>
      <c r="R167" s="5">
        <v>1</v>
      </c>
      <c r="S167" s="5">
        <v>1</v>
      </c>
      <c r="T167" s="5">
        <v>1</v>
      </c>
      <c r="U167" s="5">
        <v>1</v>
      </c>
      <c r="V167" s="5"/>
      <c r="W167" s="5"/>
      <c r="X167" s="5"/>
      <c r="Y167" s="5"/>
      <c r="Z167" s="5"/>
      <c r="AA167" s="10">
        <v>16</v>
      </c>
    </row>
    <row r="168" spans="1:27">
      <c r="A168" s="8" t="s">
        <v>129</v>
      </c>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10">
        <v>0</v>
      </c>
    </row>
    <row r="169" spans="1:27">
      <c r="A169" s="10" t="s">
        <v>130</v>
      </c>
      <c r="B169" s="10">
        <v>2</v>
      </c>
      <c r="C169" s="10">
        <v>2</v>
      </c>
      <c r="D169" s="10">
        <v>1</v>
      </c>
      <c r="E169" s="10">
        <v>2</v>
      </c>
      <c r="F169" s="10">
        <v>3</v>
      </c>
      <c r="G169" s="10"/>
      <c r="H169" s="10">
        <v>2</v>
      </c>
      <c r="I169" s="10">
        <v>1</v>
      </c>
      <c r="J169" s="10">
        <v>1</v>
      </c>
      <c r="K169" s="10">
        <v>2</v>
      </c>
      <c r="L169" s="10">
        <v>2</v>
      </c>
      <c r="M169" s="10"/>
      <c r="N169" s="10"/>
      <c r="O169" s="10"/>
      <c r="P169" s="10"/>
      <c r="Q169" s="10">
        <v>1</v>
      </c>
      <c r="R169" s="10">
        <v>1</v>
      </c>
      <c r="S169" s="10">
        <v>2</v>
      </c>
      <c r="T169" s="10">
        <v>1</v>
      </c>
      <c r="U169" s="10">
        <v>2</v>
      </c>
      <c r="V169" s="10"/>
      <c r="W169" s="10">
        <v>2</v>
      </c>
      <c r="X169" s="10">
        <v>1</v>
      </c>
      <c r="Y169" s="10"/>
      <c r="Z169" s="10"/>
      <c r="AA169" s="10">
        <v>28</v>
      </c>
    </row>
    <row r="170" spans="1:27">
      <c r="A170" s="8" t="s">
        <v>131</v>
      </c>
      <c r="B170" s="8">
        <v>1</v>
      </c>
      <c r="C170" s="8"/>
      <c r="D170" s="8"/>
      <c r="E170" s="8"/>
      <c r="F170" s="8"/>
      <c r="G170" s="8"/>
      <c r="H170" s="8"/>
      <c r="I170" s="8">
        <v>1</v>
      </c>
      <c r="J170" s="8"/>
      <c r="K170" s="8"/>
      <c r="L170" s="8"/>
      <c r="M170" s="8"/>
      <c r="N170" s="8"/>
      <c r="O170" s="8"/>
      <c r="P170" s="8"/>
      <c r="Q170" s="8"/>
      <c r="R170" s="8">
        <v>1</v>
      </c>
      <c r="S170" s="8"/>
      <c r="T170" s="8"/>
      <c r="U170" s="8"/>
      <c r="V170" s="8"/>
      <c r="W170" s="8"/>
      <c r="X170" s="8"/>
      <c r="Y170" s="8"/>
      <c r="Z170" s="8"/>
      <c r="AA170" s="10">
        <v>3</v>
      </c>
    </row>
    <row r="171" spans="1:27">
      <c r="A171" s="5" t="s">
        <v>132</v>
      </c>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10">
        <v>0</v>
      </c>
    </row>
    <row r="172" spans="1:27">
      <c r="A172" s="8" t="s">
        <v>237</v>
      </c>
      <c r="B172" s="8"/>
      <c r="C172" s="8"/>
      <c r="D172" s="8"/>
      <c r="E172" s="8"/>
      <c r="F172" s="8">
        <v>1</v>
      </c>
      <c r="G172" s="8"/>
      <c r="H172" s="8"/>
      <c r="I172" s="8"/>
      <c r="J172" s="8">
        <v>1</v>
      </c>
      <c r="K172" s="8"/>
      <c r="L172" s="8"/>
      <c r="M172" s="8"/>
      <c r="N172" s="8"/>
      <c r="O172" s="8"/>
      <c r="P172" s="8"/>
      <c r="Q172" s="8"/>
      <c r="R172" s="8"/>
      <c r="S172" s="8"/>
      <c r="T172" s="8"/>
      <c r="U172" s="8"/>
      <c r="V172" s="8"/>
      <c r="W172" s="8"/>
      <c r="X172" s="8"/>
      <c r="Y172" s="8"/>
      <c r="Z172" s="8"/>
      <c r="AA172" s="10">
        <v>2</v>
      </c>
    </row>
    <row r="173" spans="1:27">
      <c r="A173" s="5" t="s">
        <v>133</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10">
        <v>0</v>
      </c>
    </row>
    <row r="174" spans="1:27">
      <c r="A174" s="8" t="s">
        <v>134</v>
      </c>
      <c r="B174" s="8">
        <v>1</v>
      </c>
      <c r="C174" s="8">
        <v>2</v>
      </c>
      <c r="D174" s="8"/>
      <c r="E174" s="8">
        <v>1</v>
      </c>
      <c r="F174" s="8">
        <v>2</v>
      </c>
      <c r="G174" s="8"/>
      <c r="H174" s="8">
        <v>1</v>
      </c>
      <c r="I174" s="8"/>
      <c r="J174" s="8"/>
      <c r="K174" s="8">
        <v>1</v>
      </c>
      <c r="L174" s="8">
        <v>1</v>
      </c>
      <c r="M174" s="8"/>
      <c r="N174" s="8"/>
      <c r="O174" s="8"/>
      <c r="P174" s="8"/>
      <c r="Q174" s="8"/>
      <c r="R174" s="8"/>
      <c r="S174" s="8">
        <v>1</v>
      </c>
      <c r="T174" s="8">
        <v>1</v>
      </c>
      <c r="U174" s="8">
        <v>2</v>
      </c>
      <c r="V174" s="8"/>
      <c r="W174" s="8">
        <v>2</v>
      </c>
      <c r="X174" s="8"/>
      <c r="Y174" s="8"/>
      <c r="Z174" s="8"/>
      <c r="AA174" s="10">
        <v>15</v>
      </c>
    </row>
    <row r="175" spans="1:27">
      <c r="A175" s="5" t="s">
        <v>135</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10">
        <v>0</v>
      </c>
    </row>
    <row r="176" spans="1:27">
      <c r="A176" s="5" t="s">
        <v>136</v>
      </c>
      <c r="B176" s="5"/>
      <c r="C176" s="5"/>
      <c r="D176" s="5"/>
      <c r="E176" s="5"/>
      <c r="F176" s="5"/>
      <c r="G176" s="5"/>
      <c r="H176" s="5"/>
      <c r="I176" s="5"/>
      <c r="J176" s="5"/>
      <c r="K176" s="5"/>
      <c r="L176" s="5"/>
      <c r="M176" s="5"/>
      <c r="N176" s="5"/>
      <c r="O176" s="5"/>
      <c r="P176" s="5"/>
      <c r="Q176" s="5"/>
      <c r="R176" s="5"/>
      <c r="S176" s="5">
        <v>1</v>
      </c>
      <c r="T176" s="5"/>
      <c r="U176" s="5"/>
      <c r="V176" s="5"/>
      <c r="W176" s="5"/>
      <c r="X176" s="5"/>
      <c r="Y176" s="5"/>
      <c r="Z176" s="5"/>
      <c r="AA176" s="10">
        <v>1</v>
      </c>
    </row>
    <row r="177" spans="1:27">
      <c r="A177" s="8" t="s">
        <v>137</v>
      </c>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10">
        <v>0</v>
      </c>
    </row>
    <row r="178" spans="1:27">
      <c r="A178" s="5" t="s">
        <v>138</v>
      </c>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10">
        <v>0</v>
      </c>
    </row>
    <row r="179" spans="1:27">
      <c r="A179" s="8" t="s">
        <v>238</v>
      </c>
      <c r="B179" s="8"/>
      <c r="C179" s="8"/>
      <c r="D179" s="8">
        <v>1</v>
      </c>
      <c r="E179" s="8">
        <v>1</v>
      </c>
      <c r="F179" s="8"/>
      <c r="G179" s="8"/>
      <c r="H179" s="8">
        <v>1</v>
      </c>
      <c r="I179" s="8"/>
      <c r="J179" s="8"/>
      <c r="K179" s="8">
        <v>1</v>
      </c>
      <c r="L179" s="8">
        <v>1</v>
      </c>
      <c r="M179" s="8"/>
      <c r="N179" s="8"/>
      <c r="O179" s="8"/>
      <c r="P179" s="8"/>
      <c r="Q179" s="8">
        <v>1</v>
      </c>
      <c r="R179" s="8"/>
      <c r="S179" s="8"/>
      <c r="T179" s="8"/>
      <c r="U179" s="8"/>
      <c r="V179" s="8"/>
      <c r="W179" s="8"/>
      <c r="X179" s="8">
        <v>1</v>
      </c>
      <c r="Y179" s="8"/>
      <c r="Z179" s="8"/>
      <c r="AA179" s="10">
        <v>7</v>
      </c>
    </row>
    <row r="180" spans="1:27">
      <c r="A180" s="5" t="s">
        <v>139</v>
      </c>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10">
        <v>0</v>
      </c>
    </row>
    <row r="181" spans="1:27">
      <c r="A181" s="8" t="s">
        <v>140</v>
      </c>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10">
        <v>0</v>
      </c>
    </row>
    <row r="182" spans="1:27">
      <c r="A182" s="9" t="s">
        <v>141</v>
      </c>
      <c r="B182" s="9">
        <v>21</v>
      </c>
      <c r="C182" s="9">
        <v>13</v>
      </c>
      <c r="D182" s="9">
        <v>23</v>
      </c>
      <c r="E182" s="9">
        <v>14</v>
      </c>
      <c r="F182" s="9">
        <v>19</v>
      </c>
      <c r="G182" s="9">
        <v>12</v>
      </c>
      <c r="H182" s="9">
        <v>17</v>
      </c>
      <c r="I182" s="9">
        <v>24</v>
      </c>
      <c r="J182" s="9">
        <v>13</v>
      </c>
      <c r="K182" s="9">
        <v>13</v>
      </c>
      <c r="L182" s="9">
        <v>13</v>
      </c>
      <c r="M182" s="9">
        <v>15</v>
      </c>
      <c r="N182" s="9">
        <v>16</v>
      </c>
      <c r="O182" s="9">
        <v>9</v>
      </c>
      <c r="P182" s="9">
        <v>21</v>
      </c>
      <c r="Q182" s="9">
        <v>10</v>
      </c>
      <c r="R182" s="9">
        <v>21</v>
      </c>
      <c r="S182" s="9">
        <v>16</v>
      </c>
      <c r="T182" s="9">
        <v>18</v>
      </c>
      <c r="U182" s="9">
        <v>15</v>
      </c>
      <c r="V182" s="9">
        <v>7</v>
      </c>
      <c r="W182" s="9">
        <v>10</v>
      </c>
      <c r="X182" s="9">
        <v>10</v>
      </c>
      <c r="Y182" s="9">
        <v>2</v>
      </c>
      <c r="Z182" s="9"/>
      <c r="AA182" s="10">
        <v>352</v>
      </c>
    </row>
    <row r="183" spans="1:27">
      <c r="A183" s="10" t="s">
        <v>142</v>
      </c>
      <c r="B183" s="10">
        <v>10</v>
      </c>
      <c r="C183" s="10">
        <v>8</v>
      </c>
      <c r="D183" s="10">
        <v>16</v>
      </c>
      <c r="E183" s="10">
        <v>10</v>
      </c>
      <c r="F183" s="10">
        <v>7</v>
      </c>
      <c r="G183" s="10">
        <v>5</v>
      </c>
      <c r="H183" s="10">
        <v>10</v>
      </c>
      <c r="I183" s="10">
        <v>17</v>
      </c>
      <c r="J183" s="10">
        <v>9</v>
      </c>
      <c r="K183" s="10">
        <v>9</v>
      </c>
      <c r="L183" s="10">
        <v>6</v>
      </c>
      <c r="M183" s="10">
        <v>5</v>
      </c>
      <c r="N183" s="10">
        <v>9</v>
      </c>
      <c r="O183" s="10">
        <v>7</v>
      </c>
      <c r="P183" s="10">
        <v>12</v>
      </c>
      <c r="Q183" s="10">
        <v>8</v>
      </c>
      <c r="R183" s="10">
        <v>8</v>
      </c>
      <c r="S183" s="10">
        <v>8</v>
      </c>
      <c r="T183" s="10">
        <v>15</v>
      </c>
      <c r="U183" s="10">
        <v>9</v>
      </c>
      <c r="V183" s="10">
        <v>3</v>
      </c>
      <c r="W183" s="10">
        <v>7</v>
      </c>
      <c r="X183" s="10">
        <v>7</v>
      </c>
      <c r="Y183" s="10">
        <v>1</v>
      </c>
      <c r="Z183" s="10"/>
      <c r="AA183" s="10">
        <v>206</v>
      </c>
    </row>
    <row r="184" spans="1:27">
      <c r="A184" s="5" t="s">
        <v>143</v>
      </c>
      <c r="B184" s="5">
        <v>1</v>
      </c>
      <c r="C184" s="5"/>
      <c r="D184" s="5"/>
      <c r="E184" s="5"/>
      <c r="F184" s="5"/>
      <c r="G184" s="5"/>
      <c r="H184" s="5"/>
      <c r="I184" s="5"/>
      <c r="J184" s="5"/>
      <c r="K184" s="5"/>
      <c r="L184" s="5"/>
      <c r="M184" s="5"/>
      <c r="N184" s="5"/>
      <c r="O184" s="5"/>
      <c r="P184" s="5"/>
      <c r="Q184" s="5"/>
      <c r="R184" s="5"/>
      <c r="S184" s="5"/>
      <c r="T184" s="5">
        <v>2</v>
      </c>
      <c r="U184" s="5"/>
      <c r="V184" s="5"/>
      <c r="W184" s="5"/>
      <c r="X184" s="5">
        <v>1</v>
      </c>
      <c r="Y184" s="5"/>
      <c r="Z184" s="5"/>
      <c r="AA184" s="10">
        <v>4</v>
      </c>
    </row>
    <row r="185" spans="1:27">
      <c r="A185" s="8" t="s">
        <v>144</v>
      </c>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10">
        <v>0</v>
      </c>
    </row>
    <row r="186" spans="1:27">
      <c r="A186" s="5" t="s">
        <v>145</v>
      </c>
      <c r="B186" s="5"/>
      <c r="C186" s="5"/>
      <c r="D186" s="5"/>
      <c r="E186" s="5">
        <v>1</v>
      </c>
      <c r="F186" s="5"/>
      <c r="G186" s="5"/>
      <c r="H186" s="5"/>
      <c r="I186" s="5"/>
      <c r="J186" s="5"/>
      <c r="K186" s="5"/>
      <c r="L186" s="5"/>
      <c r="M186" s="5"/>
      <c r="N186" s="5"/>
      <c r="O186" s="5"/>
      <c r="P186" s="5"/>
      <c r="Q186" s="5"/>
      <c r="R186" s="5"/>
      <c r="S186" s="5"/>
      <c r="T186" s="5"/>
      <c r="U186" s="5"/>
      <c r="V186" s="5"/>
      <c r="W186" s="5"/>
      <c r="X186" s="5"/>
      <c r="Y186" s="5"/>
      <c r="Z186" s="5"/>
      <c r="AA186" s="10">
        <v>1</v>
      </c>
    </row>
    <row r="187" spans="1:27">
      <c r="A187" s="8" t="s">
        <v>146</v>
      </c>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10">
        <v>0</v>
      </c>
    </row>
    <row r="188" spans="1:27">
      <c r="A188" s="5" t="s">
        <v>147</v>
      </c>
      <c r="B188" s="5"/>
      <c r="C188" s="5">
        <v>1</v>
      </c>
      <c r="D188" s="5">
        <v>1</v>
      </c>
      <c r="E188" s="5"/>
      <c r="F188" s="5">
        <v>2</v>
      </c>
      <c r="G188" s="5"/>
      <c r="H188" s="5"/>
      <c r="I188" s="5">
        <v>1</v>
      </c>
      <c r="J188" s="5"/>
      <c r="K188" s="5"/>
      <c r="L188" s="5"/>
      <c r="M188" s="5">
        <v>1</v>
      </c>
      <c r="N188" s="5"/>
      <c r="O188" s="5"/>
      <c r="P188" s="5">
        <v>1</v>
      </c>
      <c r="Q188" s="5"/>
      <c r="R188" s="5"/>
      <c r="S188" s="5"/>
      <c r="T188" s="5"/>
      <c r="U188" s="5"/>
      <c r="V188" s="5"/>
      <c r="W188" s="5"/>
      <c r="X188" s="5">
        <v>2</v>
      </c>
      <c r="Y188" s="5"/>
      <c r="Z188" s="5"/>
      <c r="AA188" s="10">
        <v>9</v>
      </c>
    </row>
    <row r="189" spans="1:27">
      <c r="A189" s="8" t="s">
        <v>148</v>
      </c>
      <c r="B189" s="8"/>
      <c r="C189" s="8"/>
      <c r="D189" s="8">
        <v>2</v>
      </c>
      <c r="E189" s="8">
        <v>1</v>
      </c>
      <c r="F189" s="8"/>
      <c r="G189" s="8"/>
      <c r="H189" s="8">
        <v>1</v>
      </c>
      <c r="I189" s="8">
        <v>1</v>
      </c>
      <c r="J189" s="8"/>
      <c r="K189" s="8"/>
      <c r="L189" s="8"/>
      <c r="M189" s="8"/>
      <c r="N189" s="8"/>
      <c r="O189" s="8"/>
      <c r="P189" s="8"/>
      <c r="Q189" s="8">
        <v>1</v>
      </c>
      <c r="R189" s="8">
        <v>1</v>
      </c>
      <c r="S189" s="8">
        <v>1</v>
      </c>
      <c r="T189" s="8">
        <v>1</v>
      </c>
      <c r="U189" s="8"/>
      <c r="V189" s="8">
        <v>1</v>
      </c>
      <c r="W189" s="8"/>
      <c r="X189" s="8"/>
      <c r="Y189" s="8"/>
      <c r="Z189" s="8"/>
      <c r="AA189" s="10">
        <v>10</v>
      </c>
    </row>
    <row r="190" spans="1:27">
      <c r="A190" s="5" t="s">
        <v>149</v>
      </c>
      <c r="B190" s="5"/>
      <c r="C190" s="5"/>
      <c r="D190" s="5"/>
      <c r="E190" s="5"/>
      <c r="F190" s="5"/>
      <c r="G190" s="5"/>
      <c r="H190" s="5"/>
      <c r="I190" s="5"/>
      <c r="J190" s="5"/>
      <c r="K190" s="5"/>
      <c r="L190" s="5"/>
      <c r="M190" s="5"/>
      <c r="N190" s="5"/>
      <c r="O190" s="5"/>
      <c r="P190" s="5"/>
      <c r="Q190" s="5"/>
      <c r="R190" s="5">
        <v>1</v>
      </c>
      <c r="S190" s="5"/>
      <c r="T190" s="5"/>
      <c r="U190" s="5"/>
      <c r="V190" s="5">
        <v>1</v>
      </c>
      <c r="W190" s="5"/>
      <c r="X190" s="5"/>
      <c r="Y190" s="5"/>
      <c r="Z190" s="5"/>
      <c r="AA190" s="10">
        <v>2</v>
      </c>
    </row>
    <row r="191" spans="1:27">
      <c r="A191" s="8" t="s">
        <v>150</v>
      </c>
      <c r="B191" s="8">
        <v>7</v>
      </c>
      <c r="C191" s="8">
        <v>5</v>
      </c>
      <c r="D191" s="8">
        <v>8</v>
      </c>
      <c r="E191" s="8">
        <v>6</v>
      </c>
      <c r="F191" s="8">
        <v>4</v>
      </c>
      <c r="G191" s="8">
        <v>5</v>
      </c>
      <c r="H191" s="8">
        <v>6</v>
      </c>
      <c r="I191" s="8">
        <v>9</v>
      </c>
      <c r="J191" s="8">
        <v>4</v>
      </c>
      <c r="K191" s="8">
        <v>6</v>
      </c>
      <c r="L191" s="8">
        <v>4</v>
      </c>
      <c r="M191" s="8">
        <v>3</v>
      </c>
      <c r="N191" s="8">
        <v>5</v>
      </c>
      <c r="O191" s="8">
        <v>6</v>
      </c>
      <c r="P191" s="8">
        <v>5</v>
      </c>
      <c r="Q191" s="8">
        <v>5</v>
      </c>
      <c r="R191" s="8">
        <v>4</v>
      </c>
      <c r="S191" s="8">
        <v>6</v>
      </c>
      <c r="T191" s="8">
        <v>8</v>
      </c>
      <c r="U191" s="8">
        <v>7</v>
      </c>
      <c r="V191" s="8">
        <v>1</v>
      </c>
      <c r="W191" s="8">
        <v>6</v>
      </c>
      <c r="X191" s="8">
        <v>1</v>
      </c>
      <c r="Y191" s="8">
        <v>1</v>
      </c>
      <c r="Z191" s="8"/>
      <c r="AA191" s="10">
        <v>122</v>
      </c>
    </row>
    <row r="192" spans="1:27">
      <c r="A192" s="5" t="s">
        <v>239</v>
      </c>
      <c r="B192" s="5"/>
      <c r="C192" s="5"/>
      <c r="D192" s="5"/>
      <c r="E192" s="5"/>
      <c r="F192" s="5"/>
      <c r="G192" s="5"/>
      <c r="H192" s="5"/>
      <c r="I192" s="5"/>
      <c r="J192" s="5"/>
      <c r="K192" s="5"/>
      <c r="L192" s="5">
        <v>1</v>
      </c>
      <c r="M192" s="5"/>
      <c r="N192" s="5"/>
      <c r="O192" s="5"/>
      <c r="P192" s="5"/>
      <c r="Q192" s="5"/>
      <c r="R192" s="5"/>
      <c r="S192" s="5"/>
      <c r="T192" s="5"/>
      <c r="U192" s="5">
        <v>1</v>
      </c>
      <c r="V192" s="5"/>
      <c r="W192" s="5"/>
      <c r="X192" s="5"/>
      <c r="Y192" s="5"/>
      <c r="Z192" s="5"/>
      <c r="AA192" s="10">
        <v>2</v>
      </c>
    </row>
    <row r="193" spans="1:27">
      <c r="A193" s="8" t="s">
        <v>151</v>
      </c>
      <c r="B193" s="8"/>
      <c r="C193" s="8">
        <v>1</v>
      </c>
      <c r="D193" s="8">
        <v>2</v>
      </c>
      <c r="E193" s="8">
        <v>1</v>
      </c>
      <c r="F193" s="8"/>
      <c r="G193" s="8"/>
      <c r="H193" s="8">
        <v>2</v>
      </c>
      <c r="I193" s="8">
        <v>1</v>
      </c>
      <c r="J193" s="8">
        <v>2</v>
      </c>
      <c r="K193" s="8">
        <v>1</v>
      </c>
      <c r="L193" s="8"/>
      <c r="M193" s="8"/>
      <c r="N193" s="8">
        <v>2</v>
      </c>
      <c r="O193" s="8">
        <v>1</v>
      </c>
      <c r="P193" s="8">
        <v>3</v>
      </c>
      <c r="Q193" s="8">
        <v>1</v>
      </c>
      <c r="R193" s="8"/>
      <c r="S193" s="8"/>
      <c r="T193" s="8">
        <v>2</v>
      </c>
      <c r="U193" s="8"/>
      <c r="V193" s="8"/>
      <c r="W193" s="8">
        <v>1</v>
      </c>
      <c r="X193" s="8">
        <v>1</v>
      </c>
      <c r="Y193" s="8"/>
      <c r="Z193" s="8"/>
      <c r="AA193" s="10">
        <v>21</v>
      </c>
    </row>
    <row r="194" spans="1:27">
      <c r="A194" s="5" t="s">
        <v>152</v>
      </c>
      <c r="B194" s="5"/>
      <c r="C194" s="5"/>
      <c r="D194" s="5">
        <v>2</v>
      </c>
      <c r="E194" s="5"/>
      <c r="F194" s="5">
        <v>1</v>
      </c>
      <c r="G194" s="5"/>
      <c r="H194" s="5"/>
      <c r="I194" s="5">
        <v>2</v>
      </c>
      <c r="J194" s="5">
        <v>2</v>
      </c>
      <c r="K194" s="5">
        <v>2</v>
      </c>
      <c r="L194" s="5">
        <v>1</v>
      </c>
      <c r="M194" s="5"/>
      <c r="N194" s="5">
        <v>2</v>
      </c>
      <c r="O194" s="5"/>
      <c r="P194" s="5">
        <v>1</v>
      </c>
      <c r="Q194" s="5"/>
      <c r="R194" s="5"/>
      <c r="S194" s="5"/>
      <c r="T194" s="5">
        <v>2</v>
      </c>
      <c r="U194" s="5"/>
      <c r="V194" s="5"/>
      <c r="W194" s="5"/>
      <c r="X194" s="5">
        <v>2</v>
      </c>
      <c r="Y194" s="5"/>
      <c r="Z194" s="5"/>
      <c r="AA194" s="10">
        <v>17</v>
      </c>
    </row>
    <row r="195" spans="1:27">
      <c r="A195" s="8" t="s">
        <v>153</v>
      </c>
      <c r="B195" s="8"/>
      <c r="C195" s="8"/>
      <c r="D195" s="8"/>
      <c r="E195" s="8"/>
      <c r="F195" s="8"/>
      <c r="G195" s="8"/>
      <c r="H195" s="8"/>
      <c r="I195" s="8"/>
      <c r="J195" s="8"/>
      <c r="K195" s="8"/>
      <c r="L195" s="8"/>
      <c r="M195" s="8"/>
      <c r="N195" s="8"/>
      <c r="O195" s="8"/>
      <c r="P195" s="8"/>
      <c r="Q195" s="8"/>
      <c r="R195" s="8">
        <v>2</v>
      </c>
      <c r="S195" s="8"/>
      <c r="T195" s="8"/>
      <c r="U195" s="8"/>
      <c r="V195" s="8"/>
      <c r="W195" s="8"/>
      <c r="X195" s="8"/>
      <c r="Y195" s="8"/>
      <c r="Z195" s="8"/>
      <c r="AA195" s="10">
        <v>2</v>
      </c>
    </row>
    <row r="196" spans="1:27">
      <c r="A196" s="5" t="s">
        <v>154</v>
      </c>
      <c r="B196" s="5">
        <v>1</v>
      </c>
      <c r="C196" s="5">
        <v>1</v>
      </c>
      <c r="D196" s="5">
        <v>1</v>
      </c>
      <c r="E196" s="5">
        <v>1</v>
      </c>
      <c r="F196" s="5"/>
      <c r="G196" s="5"/>
      <c r="H196" s="5"/>
      <c r="I196" s="5">
        <v>1</v>
      </c>
      <c r="J196" s="5">
        <v>1</v>
      </c>
      <c r="K196" s="5"/>
      <c r="L196" s="5"/>
      <c r="M196" s="5"/>
      <c r="N196" s="5"/>
      <c r="O196" s="5"/>
      <c r="P196" s="5">
        <v>2</v>
      </c>
      <c r="Q196" s="5">
        <v>1</v>
      </c>
      <c r="R196" s="5"/>
      <c r="S196" s="5">
        <v>1</v>
      </c>
      <c r="T196" s="5"/>
      <c r="U196" s="5">
        <v>1</v>
      </c>
      <c r="V196" s="5"/>
      <c r="W196" s="5"/>
      <c r="X196" s="5"/>
      <c r="Y196" s="5"/>
      <c r="Z196" s="5"/>
      <c r="AA196" s="10">
        <v>11</v>
      </c>
    </row>
    <row r="197" spans="1:27">
      <c r="A197" s="8" t="s">
        <v>155</v>
      </c>
      <c r="B197" s="8">
        <v>1</v>
      </c>
      <c r="C197" s="8"/>
      <c r="D197" s="8"/>
      <c r="E197" s="8"/>
      <c r="F197" s="8"/>
      <c r="G197" s="8"/>
      <c r="H197" s="8">
        <v>1</v>
      </c>
      <c r="I197" s="8">
        <v>2</v>
      </c>
      <c r="J197" s="8"/>
      <c r="K197" s="8"/>
      <c r="L197" s="8"/>
      <c r="M197" s="8">
        <v>1</v>
      </c>
      <c r="N197" s="8"/>
      <c r="O197" s="8"/>
      <c r="P197" s="8"/>
      <c r="Q197" s="8"/>
      <c r="R197" s="8"/>
      <c r="S197" s="8"/>
      <c r="T197" s="8"/>
      <c r="U197" s="8"/>
      <c r="V197" s="8"/>
      <c r="W197" s="8"/>
      <c r="X197" s="8"/>
      <c r="Y197" s="8"/>
      <c r="Z197" s="8"/>
      <c r="AA197" s="10">
        <v>5</v>
      </c>
    </row>
    <row r="198" spans="1:27">
      <c r="A198" s="10" t="s">
        <v>156</v>
      </c>
      <c r="B198" s="10">
        <v>11</v>
      </c>
      <c r="C198" s="10">
        <v>5</v>
      </c>
      <c r="D198" s="10">
        <v>7</v>
      </c>
      <c r="E198" s="10">
        <v>4</v>
      </c>
      <c r="F198" s="10">
        <v>12</v>
      </c>
      <c r="G198" s="10">
        <v>7</v>
      </c>
      <c r="H198" s="10">
        <v>5</v>
      </c>
      <c r="I198" s="10">
        <v>6</v>
      </c>
      <c r="J198" s="10">
        <v>4</v>
      </c>
      <c r="K198" s="10">
        <v>4</v>
      </c>
      <c r="L198" s="10">
        <v>7</v>
      </c>
      <c r="M198" s="10">
        <v>9</v>
      </c>
      <c r="N198" s="10">
        <v>6</v>
      </c>
      <c r="O198" s="10">
        <v>2</v>
      </c>
      <c r="P198" s="10">
        <v>9</v>
      </c>
      <c r="Q198" s="10">
        <v>2</v>
      </c>
      <c r="R198" s="10">
        <v>12</v>
      </c>
      <c r="S198" s="10">
        <v>7</v>
      </c>
      <c r="T198" s="10">
        <v>3</v>
      </c>
      <c r="U198" s="10">
        <v>6</v>
      </c>
      <c r="V198" s="10">
        <v>3</v>
      </c>
      <c r="W198" s="10">
        <v>3</v>
      </c>
      <c r="X198" s="10">
        <v>3</v>
      </c>
      <c r="Y198" s="10">
        <v>1</v>
      </c>
      <c r="Z198" s="10"/>
      <c r="AA198" s="10">
        <v>138</v>
      </c>
    </row>
    <row r="199" spans="1:27">
      <c r="A199" s="8" t="s">
        <v>157</v>
      </c>
      <c r="B199" s="8">
        <v>1</v>
      </c>
      <c r="C199" s="8"/>
      <c r="D199" s="8"/>
      <c r="E199" s="8">
        <v>1</v>
      </c>
      <c r="F199" s="8">
        <v>1</v>
      </c>
      <c r="G199" s="8"/>
      <c r="H199" s="8"/>
      <c r="I199" s="8"/>
      <c r="J199" s="8"/>
      <c r="K199" s="8"/>
      <c r="L199" s="8"/>
      <c r="M199" s="8"/>
      <c r="N199" s="8">
        <v>1</v>
      </c>
      <c r="O199" s="8"/>
      <c r="P199" s="8">
        <v>2</v>
      </c>
      <c r="Q199" s="8"/>
      <c r="R199" s="8"/>
      <c r="S199" s="8"/>
      <c r="T199" s="8"/>
      <c r="U199" s="8">
        <v>1</v>
      </c>
      <c r="V199" s="8"/>
      <c r="W199" s="8"/>
      <c r="X199" s="8"/>
      <c r="Y199" s="8"/>
      <c r="Z199" s="8"/>
      <c r="AA199" s="10">
        <v>7</v>
      </c>
    </row>
    <row r="200" spans="1:27">
      <c r="A200" s="5" t="s">
        <v>158</v>
      </c>
      <c r="B200" s="5"/>
      <c r="C200" s="5"/>
      <c r="D200" s="5"/>
      <c r="E200" s="5"/>
      <c r="F200" s="5"/>
      <c r="G200" s="5"/>
      <c r="H200" s="5"/>
      <c r="I200" s="5">
        <v>1</v>
      </c>
      <c r="J200" s="5"/>
      <c r="K200" s="5">
        <v>1</v>
      </c>
      <c r="L200" s="5"/>
      <c r="M200" s="5"/>
      <c r="N200" s="5"/>
      <c r="O200" s="5"/>
      <c r="P200" s="5"/>
      <c r="Q200" s="5"/>
      <c r="R200" s="5"/>
      <c r="S200" s="5"/>
      <c r="T200" s="5"/>
      <c r="U200" s="5"/>
      <c r="V200" s="5"/>
      <c r="W200" s="5"/>
      <c r="X200" s="5"/>
      <c r="Y200" s="5"/>
      <c r="Z200" s="5"/>
      <c r="AA200" s="10">
        <v>2</v>
      </c>
    </row>
    <row r="201" spans="1:27">
      <c r="A201" s="8" t="s">
        <v>159</v>
      </c>
      <c r="B201" s="8">
        <v>1</v>
      </c>
      <c r="C201" s="8"/>
      <c r="D201" s="8"/>
      <c r="E201" s="8"/>
      <c r="F201" s="8"/>
      <c r="G201" s="8"/>
      <c r="H201" s="8"/>
      <c r="I201" s="8"/>
      <c r="J201" s="8"/>
      <c r="K201" s="8"/>
      <c r="L201" s="8"/>
      <c r="M201" s="8">
        <v>1</v>
      </c>
      <c r="N201" s="8"/>
      <c r="O201" s="8"/>
      <c r="P201" s="8"/>
      <c r="Q201" s="8"/>
      <c r="R201" s="8"/>
      <c r="S201" s="8"/>
      <c r="T201" s="8"/>
      <c r="U201" s="8"/>
      <c r="V201" s="8"/>
      <c r="W201" s="8"/>
      <c r="X201" s="8"/>
      <c r="Y201" s="8"/>
      <c r="Z201" s="8"/>
      <c r="AA201" s="10">
        <v>2</v>
      </c>
    </row>
    <row r="202" spans="1:27">
      <c r="A202" s="5" t="s">
        <v>160</v>
      </c>
      <c r="B202" s="5"/>
      <c r="C202" s="5"/>
      <c r="D202" s="5"/>
      <c r="E202" s="5"/>
      <c r="F202" s="5"/>
      <c r="G202" s="5"/>
      <c r="H202" s="5"/>
      <c r="I202" s="5"/>
      <c r="J202" s="5"/>
      <c r="K202" s="5"/>
      <c r="L202" s="5"/>
      <c r="M202" s="5"/>
      <c r="N202" s="5"/>
      <c r="O202" s="5"/>
      <c r="P202" s="5"/>
      <c r="Q202" s="5"/>
      <c r="R202" s="5">
        <v>1</v>
      </c>
      <c r="S202" s="5"/>
      <c r="T202" s="5"/>
      <c r="U202" s="5"/>
      <c r="V202" s="5"/>
      <c r="W202" s="5"/>
      <c r="X202" s="5"/>
      <c r="Y202" s="5"/>
      <c r="Z202" s="5"/>
      <c r="AA202" s="10">
        <v>1</v>
      </c>
    </row>
    <row r="203" spans="1:27">
      <c r="A203" s="8" t="s">
        <v>240</v>
      </c>
      <c r="B203" s="8"/>
      <c r="C203" s="8"/>
      <c r="D203" s="8"/>
      <c r="E203" s="8"/>
      <c r="F203" s="8"/>
      <c r="G203" s="8"/>
      <c r="H203" s="8"/>
      <c r="I203" s="8"/>
      <c r="J203" s="8"/>
      <c r="K203" s="8"/>
      <c r="L203" s="8"/>
      <c r="M203" s="8"/>
      <c r="N203" s="8"/>
      <c r="O203" s="8"/>
      <c r="P203" s="8">
        <v>1</v>
      </c>
      <c r="Q203" s="8"/>
      <c r="R203" s="8">
        <v>1</v>
      </c>
      <c r="S203" s="8"/>
      <c r="T203" s="8"/>
      <c r="U203" s="8"/>
      <c r="V203" s="8"/>
      <c r="W203" s="8"/>
      <c r="X203" s="8"/>
      <c r="Y203" s="8"/>
      <c r="Z203" s="8"/>
      <c r="AA203" s="10">
        <v>2</v>
      </c>
    </row>
    <row r="204" spans="1:27">
      <c r="A204" s="5" t="s">
        <v>241</v>
      </c>
      <c r="B204" s="5"/>
      <c r="C204" s="5"/>
      <c r="D204" s="5"/>
      <c r="E204" s="5"/>
      <c r="F204" s="5">
        <v>1</v>
      </c>
      <c r="G204" s="5"/>
      <c r="H204" s="5"/>
      <c r="I204" s="5"/>
      <c r="J204" s="5"/>
      <c r="K204" s="5"/>
      <c r="L204" s="5">
        <v>1</v>
      </c>
      <c r="M204" s="5"/>
      <c r="N204" s="5">
        <v>1</v>
      </c>
      <c r="O204" s="5"/>
      <c r="P204" s="5"/>
      <c r="Q204" s="5"/>
      <c r="R204" s="5">
        <v>1</v>
      </c>
      <c r="S204" s="5"/>
      <c r="T204" s="5"/>
      <c r="U204" s="5"/>
      <c r="V204" s="5"/>
      <c r="W204" s="5"/>
      <c r="X204" s="5"/>
      <c r="Y204" s="5"/>
      <c r="Z204" s="5"/>
      <c r="AA204" s="10">
        <v>4</v>
      </c>
    </row>
    <row r="205" spans="1:27">
      <c r="A205" s="8" t="s">
        <v>156</v>
      </c>
      <c r="B205" s="8">
        <v>7</v>
      </c>
      <c r="C205" s="8">
        <v>4</v>
      </c>
      <c r="D205" s="8">
        <v>7</v>
      </c>
      <c r="E205" s="8">
        <v>3</v>
      </c>
      <c r="F205" s="8">
        <v>9</v>
      </c>
      <c r="G205" s="8">
        <v>6</v>
      </c>
      <c r="H205" s="8">
        <v>3</v>
      </c>
      <c r="I205" s="8">
        <v>4</v>
      </c>
      <c r="J205" s="8">
        <v>4</v>
      </c>
      <c r="K205" s="8">
        <v>3</v>
      </c>
      <c r="L205" s="8">
        <v>6</v>
      </c>
      <c r="M205" s="8">
        <v>8</v>
      </c>
      <c r="N205" s="8">
        <v>4</v>
      </c>
      <c r="O205" s="8">
        <v>1</v>
      </c>
      <c r="P205" s="8">
        <v>5</v>
      </c>
      <c r="Q205" s="8">
        <v>2</v>
      </c>
      <c r="R205" s="8">
        <v>7</v>
      </c>
      <c r="S205" s="8">
        <v>6</v>
      </c>
      <c r="T205" s="8">
        <v>3</v>
      </c>
      <c r="U205" s="8">
        <v>4</v>
      </c>
      <c r="V205" s="8">
        <v>3</v>
      </c>
      <c r="W205" s="8">
        <v>3</v>
      </c>
      <c r="X205" s="8">
        <v>3</v>
      </c>
      <c r="Y205" s="8">
        <v>1</v>
      </c>
      <c r="Z205" s="8"/>
      <c r="AA205" s="10">
        <v>106</v>
      </c>
    </row>
    <row r="206" spans="1:27">
      <c r="A206" s="5" t="s">
        <v>242</v>
      </c>
      <c r="B206" s="5"/>
      <c r="C206" s="5">
        <v>1</v>
      </c>
      <c r="D206" s="5"/>
      <c r="E206" s="5"/>
      <c r="F206" s="5"/>
      <c r="G206" s="5"/>
      <c r="H206" s="5"/>
      <c r="I206" s="5"/>
      <c r="J206" s="5"/>
      <c r="K206" s="5"/>
      <c r="L206" s="5"/>
      <c r="M206" s="5"/>
      <c r="N206" s="5"/>
      <c r="O206" s="5"/>
      <c r="P206" s="5"/>
      <c r="Q206" s="5"/>
      <c r="R206" s="5"/>
      <c r="S206" s="5"/>
      <c r="T206" s="5"/>
      <c r="U206" s="5"/>
      <c r="V206" s="5"/>
      <c r="W206" s="5"/>
      <c r="X206" s="5"/>
      <c r="Y206" s="5"/>
      <c r="Z206" s="5"/>
      <c r="AA206" s="10">
        <v>1</v>
      </c>
    </row>
    <row r="207" spans="1:27">
      <c r="A207" s="8" t="s">
        <v>81</v>
      </c>
      <c r="B207" s="8"/>
      <c r="C207" s="8"/>
      <c r="D207" s="8"/>
      <c r="E207" s="8"/>
      <c r="F207" s="8"/>
      <c r="G207" s="8"/>
      <c r="H207" s="8"/>
      <c r="I207" s="8"/>
      <c r="J207" s="8"/>
      <c r="K207" s="8"/>
      <c r="L207" s="8"/>
      <c r="M207" s="8"/>
      <c r="N207" s="8"/>
      <c r="O207" s="8"/>
      <c r="P207" s="8"/>
      <c r="Q207" s="8"/>
      <c r="R207" s="8"/>
      <c r="S207" s="8"/>
      <c r="T207" s="8"/>
      <c r="U207" s="8">
        <v>1</v>
      </c>
      <c r="V207" s="8"/>
      <c r="W207" s="8"/>
      <c r="X207" s="8"/>
      <c r="Y207" s="8"/>
      <c r="Z207" s="8"/>
      <c r="AA207" s="10">
        <v>1</v>
      </c>
    </row>
    <row r="208" spans="1:27">
      <c r="A208" s="5" t="s">
        <v>161</v>
      </c>
      <c r="B208" s="5">
        <v>1</v>
      </c>
      <c r="C208" s="5"/>
      <c r="D208" s="5"/>
      <c r="E208" s="5"/>
      <c r="F208" s="5">
        <v>1</v>
      </c>
      <c r="G208" s="5"/>
      <c r="H208" s="5">
        <v>2</v>
      </c>
      <c r="I208" s="5">
        <v>1</v>
      </c>
      <c r="J208" s="5"/>
      <c r="K208" s="5"/>
      <c r="L208" s="5"/>
      <c r="M208" s="5"/>
      <c r="N208" s="5"/>
      <c r="O208" s="5"/>
      <c r="P208" s="5"/>
      <c r="Q208" s="5"/>
      <c r="R208" s="5"/>
      <c r="S208" s="5">
        <v>1</v>
      </c>
      <c r="T208" s="5"/>
      <c r="U208" s="5"/>
      <c r="V208" s="5"/>
      <c r="W208" s="5"/>
      <c r="X208" s="5"/>
      <c r="Y208" s="5"/>
      <c r="Z208" s="5"/>
      <c r="AA208" s="10">
        <v>6</v>
      </c>
    </row>
    <row r="209" spans="1:27">
      <c r="A209" s="8" t="s">
        <v>162</v>
      </c>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10">
        <v>0</v>
      </c>
    </row>
    <row r="210" spans="1:27">
      <c r="A210" s="5" t="s">
        <v>163</v>
      </c>
      <c r="B210" s="5"/>
      <c r="C210" s="5"/>
      <c r="D210" s="5"/>
      <c r="E210" s="5"/>
      <c r="F210" s="5"/>
      <c r="G210" s="5"/>
      <c r="H210" s="5"/>
      <c r="I210" s="5"/>
      <c r="J210" s="5"/>
      <c r="K210" s="5"/>
      <c r="L210" s="5"/>
      <c r="M210" s="5"/>
      <c r="N210" s="5"/>
      <c r="O210" s="5"/>
      <c r="P210" s="5"/>
      <c r="Q210" s="5"/>
      <c r="R210" s="5">
        <v>1</v>
      </c>
      <c r="S210" s="5"/>
      <c r="T210" s="5"/>
      <c r="U210" s="5"/>
      <c r="V210" s="5"/>
      <c r="W210" s="5"/>
      <c r="X210" s="5"/>
      <c r="Y210" s="5"/>
      <c r="Z210" s="5"/>
      <c r="AA210" s="10">
        <v>1</v>
      </c>
    </row>
    <row r="211" spans="1:27">
      <c r="A211" s="8" t="s">
        <v>164</v>
      </c>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10">
        <v>0</v>
      </c>
    </row>
    <row r="212" spans="1:27">
      <c r="A212" s="5" t="s">
        <v>165</v>
      </c>
      <c r="B212" s="5"/>
      <c r="C212" s="5"/>
      <c r="D212" s="5"/>
      <c r="E212" s="5"/>
      <c r="F212" s="5"/>
      <c r="G212" s="5">
        <v>1</v>
      </c>
      <c r="H212" s="5"/>
      <c r="I212" s="5"/>
      <c r="J212" s="5"/>
      <c r="K212" s="5"/>
      <c r="L212" s="5"/>
      <c r="M212" s="5"/>
      <c r="N212" s="5"/>
      <c r="O212" s="5"/>
      <c r="P212" s="5">
        <v>1</v>
      </c>
      <c r="Q212" s="5"/>
      <c r="R212" s="5">
        <v>1</v>
      </c>
      <c r="S212" s="5"/>
      <c r="T212" s="5"/>
      <c r="U212" s="5"/>
      <c r="V212" s="5"/>
      <c r="W212" s="5"/>
      <c r="X212" s="5"/>
      <c r="Y212" s="5"/>
      <c r="Z212" s="5"/>
      <c r="AA212" s="10">
        <v>3</v>
      </c>
    </row>
    <row r="213" spans="1:27">
      <c r="A213" s="8" t="s">
        <v>166</v>
      </c>
      <c r="B213" s="8">
        <v>1</v>
      </c>
      <c r="C213" s="8"/>
      <c r="D213" s="8"/>
      <c r="E213" s="8"/>
      <c r="F213" s="8"/>
      <c r="G213" s="8"/>
      <c r="H213" s="8"/>
      <c r="I213" s="8"/>
      <c r="J213" s="8"/>
      <c r="K213" s="8"/>
      <c r="L213" s="8"/>
      <c r="M213" s="8"/>
      <c r="N213" s="8"/>
      <c r="O213" s="8">
        <v>1</v>
      </c>
      <c r="P213" s="8"/>
      <c r="Q213" s="8"/>
      <c r="R213" s="8"/>
      <c r="S213" s="8"/>
      <c r="T213" s="8"/>
      <c r="U213" s="8"/>
      <c r="V213" s="8"/>
      <c r="W213" s="8"/>
      <c r="X213" s="8"/>
      <c r="Y213" s="8"/>
      <c r="Z213" s="8"/>
      <c r="AA213" s="10">
        <v>2</v>
      </c>
    </row>
    <row r="214" spans="1:27">
      <c r="A214" s="5" t="s">
        <v>167</v>
      </c>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10">
        <v>0</v>
      </c>
    </row>
    <row r="215" spans="1:27">
      <c r="A215" s="10" t="s">
        <v>168</v>
      </c>
      <c r="B215" s="10"/>
      <c r="C215" s="10"/>
      <c r="D215" s="10"/>
      <c r="E215" s="10"/>
      <c r="F215" s="10"/>
      <c r="G215" s="10"/>
      <c r="H215" s="10">
        <v>2</v>
      </c>
      <c r="I215" s="10">
        <v>1</v>
      </c>
      <c r="J215" s="10"/>
      <c r="K215" s="10"/>
      <c r="L215" s="10"/>
      <c r="M215" s="10">
        <v>1</v>
      </c>
      <c r="N215" s="10">
        <v>1</v>
      </c>
      <c r="O215" s="10"/>
      <c r="P215" s="10"/>
      <c r="Q215" s="10"/>
      <c r="R215" s="10">
        <v>1</v>
      </c>
      <c r="S215" s="10">
        <v>1</v>
      </c>
      <c r="T215" s="10"/>
      <c r="U215" s="10"/>
      <c r="V215" s="10">
        <v>1</v>
      </c>
      <c r="W215" s="10"/>
      <c r="X215" s="10"/>
      <c r="Y215" s="10"/>
      <c r="Z215" s="10"/>
      <c r="AA215" s="10">
        <v>8</v>
      </c>
    </row>
    <row r="216" spans="1:27">
      <c r="A216" s="5" t="s">
        <v>243</v>
      </c>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10">
        <v>0</v>
      </c>
    </row>
    <row r="217" spans="1:27">
      <c r="A217" s="8" t="s">
        <v>169</v>
      </c>
      <c r="B217" s="8"/>
      <c r="C217" s="8"/>
      <c r="D217" s="8"/>
      <c r="E217" s="8"/>
      <c r="F217" s="8"/>
      <c r="G217" s="8"/>
      <c r="H217" s="8"/>
      <c r="I217" s="8"/>
      <c r="J217" s="8"/>
      <c r="K217" s="8"/>
      <c r="L217" s="8"/>
      <c r="M217" s="8"/>
      <c r="N217" s="8"/>
      <c r="O217" s="8"/>
      <c r="P217" s="8"/>
      <c r="Q217" s="8"/>
      <c r="R217" s="8"/>
      <c r="S217" s="8"/>
      <c r="T217" s="8"/>
      <c r="U217" s="8"/>
      <c r="V217" s="8">
        <v>1</v>
      </c>
      <c r="W217" s="8"/>
      <c r="X217" s="8"/>
      <c r="Y217" s="8"/>
      <c r="Z217" s="8"/>
      <c r="AA217" s="10">
        <v>1</v>
      </c>
    </row>
    <row r="218" spans="1:27">
      <c r="A218" s="5" t="s">
        <v>170</v>
      </c>
      <c r="B218" s="5"/>
      <c r="C218" s="5"/>
      <c r="D218" s="5"/>
      <c r="E218" s="5"/>
      <c r="F218" s="5"/>
      <c r="G218" s="5"/>
      <c r="H218" s="5"/>
      <c r="I218" s="5"/>
      <c r="J218" s="5"/>
      <c r="K218" s="5"/>
      <c r="L218" s="5"/>
      <c r="M218" s="5"/>
      <c r="N218" s="5"/>
      <c r="O218" s="5"/>
      <c r="P218" s="5"/>
      <c r="Q218" s="5"/>
      <c r="R218" s="5"/>
      <c r="S218" s="5">
        <v>1</v>
      </c>
      <c r="T218" s="5"/>
      <c r="U218" s="5"/>
      <c r="V218" s="5"/>
      <c r="W218" s="5"/>
      <c r="X218" s="5"/>
      <c r="Y218" s="5"/>
      <c r="Z218" s="5"/>
      <c r="AA218" s="10">
        <v>1</v>
      </c>
    </row>
    <row r="219" spans="1:27">
      <c r="A219" s="8" t="s">
        <v>171</v>
      </c>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10">
        <v>0</v>
      </c>
    </row>
    <row r="220" spans="1:27">
      <c r="A220" s="5" t="s">
        <v>172</v>
      </c>
      <c r="B220" s="5"/>
      <c r="C220" s="5"/>
      <c r="D220" s="5"/>
      <c r="E220" s="5"/>
      <c r="F220" s="5"/>
      <c r="G220" s="5"/>
      <c r="H220" s="5"/>
      <c r="I220" s="5"/>
      <c r="J220" s="5"/>
      <c r="K220" s="5"/>
      <c r="L220" s="5"/>
      <c r="M220" s="5">
        <v>1</v>
      </c>
      <c r="N220" s="5">
        <v>1</v>
      </c>
      <c r="O220" s="5"/>
      <c r="P220" s="5"/>
      <c r="Q220" s="5"/>
      <c r="R220" s="5"/>
      <c r="S220" s="5"/>
      <c r="T220" s="5"/>
      <c r="U220" s="5"/>
      <c r="V220" s="5"/>
      <c r="W220" s="5"/>
      <c r="X220" s="5"/>
      <c r="Y220" s="5"/>
      <c r="Z220" s="5"/>
      <c r="AA220" s="10">
        <v>2</v>
      </c>
    </row>
    <row r="221" spans="1:27">
      <c r="A221" s="8" t="s">
        <v>173</v>
      </c>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10">
        <v>0</v>
      </c>
    </row>
    <row r="222" spans="1:27">
      <c r="A222" s="5" t="s">
        <v>174</v>
      </c>
      <c r="B222" s="5"/>
      <c r="C222" s="5"/>
      <c r="D222" s="5"/>
      <c r="E222" s="5"/>
      <c r="F222" s="5"/>
      <c r="G222" s="5"/>
      <c r="H222" s="5">
        <v>1</v>
      </c>
      <c r="I222" s="5"/>
      <c r="J222" s="5"/>
      <c r="K222" s="5"/>
      <c r="L222" s="5"/>
      <c r="M222" s="5"/>
      <c r="N222" s="5"/>
      <c r="O222" s="5"/>
      <c r="P222" s="5"/>
      <c r="Q222" s="5"/>
      <c r="R222" s="5"/>
      <c r="S222" s="5"/>
      <c r="T222" s="5"/>
      <c r="U222" s="5"/>
      <c r="V222" s="5"/>
      <c r="W222" s="5"/>
      <c r="X222" s="5"/>
      <c r="Y222" s="5"/>
      <c r="Z222" s="5"/>
      <c r="AA222" s="10">
        <v>1</v>
      </c>
    </row>
    <row r="223" spans="1:27">
      <c r="A223" s="8" t="s">
        <v>175</v>
      </c>
      <c r="B223" s="8"/>
      <c r="C223" s="8"/>
      <c r="D223" s="8"/>
      <c r="E223" s="8"/>
      <c r="F223" s="8"/>
      <c r="G223" s="8"/>
      <c r="H223" s="8">
        <v>1</v>
      </c>
      <c r="I223" s="8"/>
      <c r="J223" s="8"/>
      <c r="K223" s="8"/>
      <c r="L223" s="8"/>
      <c r="M223" s="8"/>
      <c r="N223" s="8"/>
      <c r="O223" s="8"/>
      <c r="P223" s="8"/>
      <c r="Q223" s="8"/>
      <c r="R223" s="8">
        <v>1</v>
      </c>
      <c r="S223" s="8"/>
      <c r="T223" s="8"/>
      <c r="U223" s="8"/>
      <c r="V223" s="8"/>
      <c r="W223" s="8"/>
      <c r="X223" s="8"/>
      <c r="Y223" s="8"/>
      <c r="Z223" s="8"/>
      <c r="AA223" s="10">
        <v>2</v>
      </c>
    </row>
    <row r="224" spans="1:27">
      <c r="A224" s="5" t="s">
        <v>176</v>
      </c>
      <c r="B224" s="5"/>
      <c r="C224" s="5"/>
      <c r="D224" s="5"/>
      <c r="E224" s="5"/>
      <c r="F224" s="5"/>
      <c r="G224" s="5"/>
      <c r="H224" s="5"/>
      <c r="I224" s="5">
        <v>1</v>
      </c>
      <c r="J224" s="5"/>
      <c r="K224" s="5"/>
      <c r="L224" s="5"/>
      <c r="M224" s="5"/>
      <c r="N224" s="5"/>
      <c r="O224" s="5"/>
      <c r="P224" s="5"/>
      <c r="Q224" s="5"/>
      <c r="R224" s="5"/>
      <c r="S224" s="5"/>
      <c r="T224" s="5"/>
      <c r="U224" s="5"/>
      <c r="V224" s="5"/>
      <c r="W224" s="5"/>
      <c r="X224" s="5"/>
      <c r="Y224" s="5"/>
      <c r="Z224" s="5"/>
      <c r="AA224" s="10">
        <v>1</v>
      </c>
    </row>
    <row r="225" spans="1:27">
      <c r="A225" s="9" t="s">
        <v>177</v>
      </c>
      <c r="B225" s="9">
        <v>65</v>
      </c>
      <c r="C225" s="9">
        <v>51</v>
      </c>
      <c r="D225" s="9">
        <v>77</v>
      </c>
      <c r="E225" s="9">
        <v>58</v>
      </c>
      <c r="F225" s="9">
        <v>75</v>
      </c>
      <c r="G225" s="9">
        <v>65</v>
      </c>
      <c r="H225" s="9">
        <v>78</v>
      </c>
      <c r="I225" s="9">
        <v>72</v>
      </c>
      <c r="J225" s="9">
        <v>80</v>
      </c>
      <c r="K225" s="9">
        <v>75</v>
      </c>
      <c r="L225" s="9">
        <v>74</v>
      </c>
      <c r="M225" s="9">
        <v>73</v>
      </c>
      <c r="N225" s="9">
        <v>79</v>
      </c>
      <c r="O225" s="9">
        <v>67</v>
      </c>
      <c r="P225" s="9">
        <v>64</v>
      </c>
      <c r="Q225" s="9">
        <v>63</v>
      </c>
      <c r="R225" s="9">
        <v>61</v>
      </c>
      <c r="S225" s="9">
        <v>61</v>
      </c>
      <c r="T225" s="9">
        <v>85</v>
      </c>
      <c r="U225" s="9">
        <v>85</v>
      </c>
      <c r="V225" s="9">
        <v>76</v>
      </c>
      <c r="W225" s="9">
        <v>74</v>
      </c>
      <c r="X225" s="9">
        <v>70</v>
      </c>
      <c r="Y225" s="9">
        <v>52</v>
      </c>
      <c r="Z225" s="9">
        <v>32</v>
      </c>
      <c r="AA225" s="10">
        <v>1712</v>
      </c>
    </row>
    <row r="226" spans="1:27">
      <c r="A226" s="10" t="s">
        <v>178</v>
      </c>
      <c r="B226" s="10">
        <v>65</v>
      </c>
      <c r="C226" s="10">
        <v>51</v>
      </c>
      <c r="D226" s="10">
        <v>77</v>
      </c>
      <c r="E226" s="10">
        <v>58</v>
      </c>
      <c r="F226" s="10">
        <v>75</v>
      </c>
      <c r="G226" s="10">
        <v>65</v>
      </c>
      <c r="H226" s="10">
        <v>78</v>
      </c>
      <c r="I226" s="10">
        <v>72</v>
      </c>
      <c r="J226" s="10">
        <v>80</v>
      </c>
      <c r="K226" s="10">
        <v>75</v>
      </c>
      <c r="L226" s="10">
        <v>74</v>
      </c>
      <c r="M226" s="10">
        <v>73</v>
      </c>
      <c r="N226" s="10">
        <v>79</v>
      </c>
      <c r="O226" s="10">
        <v>67</v>
      </c>
      <c r="P226" s="10">
        <v>64</v>
      </c>
      <c r="Q226" s="10">
        <v>63</v>
      </c>
      <c r="R226" s="10">
        <v>61</v>
      </c>
      <c r="S226" s="10">
        <v>61</v>
      </c>
      <c r="T226" s="10">
        <v>85</v>
      </c>
      <c r="U226" s="10">
        <v>85</v>
      </c>
      <c r="V226" s="10">
        <v>76</v>
      </c>
      <c r="W226" s="10">
        <v>74</v>
      </c>
      <c r="X226" s="10">
        <v>70</v>
      </c>
      <c r="Y226" s="10">
        <v>52</v>
      </c>
      <c r="Z226" s="10">
        <v>32</v>
      </c>
      <c r="AA226" s="10">
        <v>1712</v>
      </c>
    </row>
    <row r="227" spans="1:27">
      <c r="A227" s="8" t="s">
        <v>179</v>
      </c>
      <c r="B227" s="8"/>
      <c r="C227" s="8">
        <v>1</v>
      </c>
      <c r="D227" s="8"/>
      <c r="E227" s="8"/>
      <c r="F227" s="8"/>
      <c r="G227" s="8"/>
      <c r="H227" s="8"/>
      <c r="I227" s="8"/>
      <c r="J227" s="8">
        <v>2</v>
      </c>
      <c r="K227" s="8"/>
      <c r="L227" s="8">
        <v>1</v>
      </c>
      <c r="M227" s="8">
        <v>1</v>
      </c>
      <c r="N227" s="8"/>
      <c r="O227" s="8"/>
      <c r="P227" s="8"/>
      <c r="Q227" s="8"/>
      <c r="R227" s="8"/>
      <c r="S227" s="8"/>
      <c r="T227" s="8"/>
      <c r="U227" s="8"/>
      <c r="V227" s="8"/>
      <c r="W227" s="8"/>
      <c r="X227" s="8"/>
      <c r="Y227" s="8"/>
      <c r="Z227" s="8"/>
      <c r="AA227" s="10">
        <v>5</v>
      </c>
    </row>
    <row r="228" spans="1:27">
      <c r="A228" s="5" t="s">
        <v>180</v>
      </c>
      <c r="B228" s="5">
        <v>1</v>
      </c>
      <c r="C228" s="5"/>
      <c r="D228" s="5"/>
      <c r="E228" s="5"/>
      <c r="F228" s="5"/>
      <c r="G228" s="5"/>
      <c r="H228" s="5"/>
      <c r="I228" s="5"/>
      <c r="J228" s="5"/>
      <c r="K228" s="5"/>
      <c r="L228" s="5"/>
      <c r="M228" s="5"/>
      <c r="N228" s="5">
        <v>1</v>
      </c>
      <c r="O228" s="5"/>
      <c r="P228" s="5"/>
      <c r="Q228" s="5"/>
      <c r="R228" s="5"/>
      <c r="S228" s="5"/>
      <c r="T228" s="5">
        <v>1</v>
      </c>
      <c r="U228" s="5"/>
      <c r="V228" s="5"/>
      <c r="W228" s="5"/>
      <c r="X228" s="5"/>
      <c r="Y228" s="5"/>
      <c r="Z228" s="5"/>
      <c r="AA228" s="10">
        <v>3</v>
      </c>
    </row>
    <row r="229" spans="1:27">
      <c r="A229" s="8" t="s">
        <v>181</v>
      </c>
      <c r="B229" s="8"/>
      <c r="C229" s="8"/>
      <c r="D229" s="8">
        <v>1</v>
      </c>
      <c r="E229" s="8"/>
      <c r="F229" s="8"/>
      <c r="G229" s="8"/>
      <c r="H229" s="8">
        <v>1</v>
      </c>
      <c r="I229" s="8">
        <v>2</v>
      </c>
      <c r="J229" s="8">
        <v>2</v>
      </c>
      <c r="K229" s="8">
        <v>3</v>
      </c>
      <c r="L229" s="8">
        <v>1</v>
      </c>
      <c r="M229" s="8"/>
      <c r="N229" s="8">
        <v>3</v>
      </c>
      <c r="O229" s="8"/>
      <c r="P229" s="8">
        <v>2</v>
      </c>
      <c r="Q229" s="8"/>
      <c r="R229" s="8">
        <v>1</v>
      </c>
      <c r="S229" s="8">
        <v>2</v>
      </c>
      <c r="T229" s="8"/>
      <c r="U229" s="8">
        <v>1</v>
      </c>
      <c r="V229" s="8"/>
      <c r="W229" s="8"/>
      <c r="X229" s="8"/>
      <c r="Y229" s="8"/>
      <c r="Z229" s="8"/>
      <c r="AA229" s="10">
        <v>19</v>
      </c>
    </row>
    <row r="230" spans="1:27">
      <c r="A230" s="5" t="s">
        <v>182</v>
      </c>
      <c r="B230" s="5"/>
      <c r="C230" s="5"/>
      <c r="D230" s="5">
        <v>3</v>
      </c>
      <c r="E230" s="5"/>
      <c r="F230" s="5"/>
      <c r="G230" s="5"/>
      <c r="H230" s="5"/>
      <c r="I230" s="5"/>
      <c r="J230" s="5"/>
      <c r="K230" s="5"/>
      <c r="L230" s="5">
        <v>1</v>
      </c>
      <c r="M230" s="5"/>
      <c r="N230" s="5"/>
      <c r="O230" s="5"/>
      <c r="P230" s="5"/>
      <c r="Q230" s="5"/>
      <c r="R230" s="5">
        <v>2</v>
      </c>
      <c r="S230" s="5"/>
      <c r="T230" s="5">
        <v>2</v>
      </c>
      <c r="U230" s="5"/>
      <c r="V230" s="5">
        <v>1</v>
      </c>
      <c r="W230" s="5">
        <v>2</v>
      </c>
      <c r="X230" s="5">
        <v>1</v>
      </c>
      <c r="Y230" s="5"/>
      <c r="Z230" s="5"/>
      <c r="AA230" s="10">
        <v>12</v>
      </c>
    </row>
    <row r="231" spans="1:27">
      <c r="A231" s="8" t="s">
        <v>183</v>
      </c>
      <c r="B231" s="8">
        <v>1</v>
      </c>
      <c r="C231" s="8"/>
      <c r="D231" s="8"/>
      <c r="E231" s="8"/>
      <c r="F231" s="8"/>
      <c r="G231" s="8"/>
      <c r="H231" s="8"/>
      <c r="I231" s="8"/>
      <c r="J231" s="8"/>
      <c r="K231" s="8"/>
      <c r="L231" s="8"/>
      <c r="M231" s="8"/>
      <c r="N231" s="8"/>
      <c r="O231" s="8"/>
      <c r="P231" s="8">
        <v>2</v>
      </c>
      <c r="Q231" s="8"/>
      <c r="R231" s="8"/>
      <c r="S231" s="8"/>
      <c r="T231" s="8"/>
      <c r="U231" s="8"/>
      <c r="V231" s="8"/>
      <c r="W231" s="8"/>
      <c r="X231" s="8"/>
      <c r="Y231" s="8"/>
      <c r="Z231" s="8"/>
      <c r="AA231" s="10">
        <v>3</v>
      </c>
    </row>
    <row r="232" spans="1:27">
      <c r="A232" s="5" t="s">
        <v>184</v>
      </c>
      <c r="B232" s="5">
        <v>3</v>
      </c>
      <c r="C232" s="5">
        <v>1</v>
      </c>
      <c r="D232" s="5">
        <v>6</v>
      </c>
      <c r="E232" s="5"/>
      <c r="F232" s="5">
        <v>2</v>
      </c>
      <c r="G232" s="5">
        <v>1</v>
      </c>
      <c r="H232" s="5">
        <v>4</v>
      </c>
      <c r="I232" s="5">
        <v>3</v>
      </c>
      <c r="J232" s="5"/>
      <c r="K232" s="5">
        <v>1</v>
      </c>
      <c r="L232" s="5">
        <v>3</v>
      </c>
      <c r="M232" s="5">
        <v>1</v>
      </c>
      <c r="N232" s="5">
        <v>2</v>
      </c>
      <c r="O232" s="5"/>
      <c r="P232" s="5">
        <v>2</v>
      </c>
      <c r="Q232" s="5">
        <v>3</v>
      </c>
      <c r="R232" s="5">
        <v>2</v>
      </c>
      <c r="S232" s="5">
        <v>2</v>
      </c>
      <c r="T232" s="5">
        <v>4</v>
      </c>
      <c r="U232" s="5">
        <v>1</v>
      </c>
      <c r="V232" s="5">
        <v>3</v>
      </c>
      <c r="W232" s="5"/>
      <c r="X232" s="5">
        <v>3</v>
      </c>
      <c r="Y232" s="5"/>
      <c r="Z232" s="5">
        <v>1</v>
      </c>
      <c r="AA232" s="10">
        <v>48</v>
      </c>
    </row>
    <row r="233" spans="1:27">
      <c r="A233" s="8" t="s">
        <v>244</v>
      </c>
      <c r="B233" s="8">
        <v>1</v>
      </c>
      <c r="C233" s="8">
        <v>1</v>
      </c>
      <c r="D233" s="8">
        <v>4</v>
      </c>
      <c r="E233" s="8">
        <v>2</v>
      </c>
      <c r="F233" s="8">
        <v>2</v>
      </c>
      <c r="G233" s="8">
        <v>3</v>
      </c>
      <c r="H233" s="8">
        <v>1</v>
      </c>
      <c r="I233" s="8">
        <v>4</v>
      </c>
      <c r="J233" s="8">
        <v>1</v>
      </c>
      <c r="K233" s="8">
        <v>2</v>
      </c>
      <c r="L233" s="8">
        <v>5</v>
      </c>
      <c r="M233" s="8">
        <v>2</v>
      </c>
      <c r="N233" s="8"/>
      <c r="O233" s="8">
        <v>1</v>
      </c>
      <c r="P233" s="8">
        <v>1</v>
      </c>
      <c r="Q233" s="8">
        <v>2</v>
      </c>
      <c r="R233" s="8">
        <v>1</v>
      </c>
      <c r="S233" s="8"/>
      <c r="T233" s="8">
        <v>1</v>
      </c>
      <c r="U233" s="8">
        <v>3</v>
      </c>
      <c r="V233" s="8">
        <v>3</v>
      </c>
      <c r="W233" s="8">
        <v>2</v>
      </c>
      <c r="X233" s="8">
        <v>3</v>
      </c>
      <c r="Y233" s="8">
        <v>3</v>
      </c>
      <c r="Z233" s="8">
        <v>2</v>
      </c>
      <c r="AA233" s="10">
        <v>50</v>
      </c>
    </row>
    <row r="234" spans="1:27">
      <c r="A234" s="5" t="s">
        <v>185</v>
      </c>
      <c r="B234" s="5"/>
      <c r="C234" s="5">
        <v>1</v>
      </c>
      <c r="D234" s="5">
        <v>1</v>
      </c>
      <c r="E234" s="5"/>
      <c r="F234" s="5">
        <v>1</v>
      </c>
      <c r="G234" s="5"/>
      <c r="H234" s="5">
        <v>1</v>
      </c>
      <c r="I234" s="5"/>
      <c r="J234" s="5">
        <v>3</v>
      </c>
      <c r="K234" s="5"/>
      <c r="L234" s="5">
        <v>1</v>
      </c>
      <c r="M234" s="5">
        <v>1</v>
      </c>
      <c r="N234" s="5"/>
      <c r="O234" s="5">
        <v>2</v>
      </c>
      <c r="P234" s="5">
        <v>1</v>
      </c>
      <c r="Q234" s="5"/>
      <c r="R234" s="5"/>
      <c r="S234" s="5">
        <v>3</v>
      </c>
      <c r="T234" s="5"/>
      <c r="U234" s="5"/>
      <c r="V234" s="5">
        <v>1</v>
      </c>
      <c r="W234" s="5"/>
      <c r="X234" s="5">
        <v>1</v>
      </c>
      <c r="Y234" s="5"/>
      <c r="Z234" s="5"/>
      <c r="AA234" s="10">
        <v>17</v>
      </c>
    </row>
    <row r="235" spans="1:27">
      <c r="A235" s="8" t="s">
        <v>186</v>
      </c>
      <c r="B235" s="8"/>
      <c r="C235" s="8"/>
      <c r="D235" s="8"/>
      <c r="E235" s="8">
        <v>2</v>
      </c>
      <c r="F235" s="8">
        <v>2</v>
      </c>
      <c r="G235" s="8"/>
      <c r="H235" s="8"/>
      <c r="I235" s="8"/>
      <c r="J235" s="8"/>
      <c r="K235" s="8">
        <v>1</v>
      </c>
      <c r="L235" s="8">
        <v>1</v>
      </c>
      <c r="M235" s="8"/>
      <c r="N235" s="8"/>
      <c r="O235" s="8">
        <v>1</v>
      </c>
      <c r="P235" s="8"/>
      <c r="Q235" s="8"/>
      <c r="R235" s="8">
        <v>1</v>
      </c>
      <c r="S235" s="8">
        <v>1</v>
      </c>
      <c r="T235" s="8"/>
      <c r="U235" s="8">
        <v>1</v>
      </c>
      <c r="V235" s="8">
        <v>1</v>
      </c>
      <c r="W235" s="8">
        <v>2</v>
      </c>
      <c r="X235" s="8"/>
      <c r="Y235" s="8"/>
      <c r="Z235" s="8"/>
      <c r="AA235" s="10">
        <v>13</v>
      </c>
    </row>
    <row r="236" spans="1:27">
      <c r="A236" s="5" t="s">
        <v>187</v>
      </c>
      <c r="B236" s="5">
        <v>1</v>
      </c>
      <c r="C236" s="5"/>
      <c r="D236" s="5">
        <v>1</v>
      </c>
      <c r="E236" s="5"/>
      <c r="F236" s="5"/>
      <c r="G236" s="5"/>
      <c r="H236" s="5"/>
      <c r="I236" s="5"/>
      <c r="J236" s="5"/>
      <c r="K236" s="5"/>
      <c r="L236" s="5"/>
      <c r="M236" s="5"/>
      <c r="N236" s="5"/>
      <c r="O236" s="5"/>
      <c r="P236" s="5"/>
      <c r="Q236" s="5"/>
      <c r="R236" s="5"/>
      <c r="S236" s="5"/>
      <c r="T236" s="5"/>
      <c r="U236" s="5"/>
      <c r="V236" s="5"/>
      <c r="W236" s="5"/>
      <c r="X236" s="5"/>
      <c r="Y236" s="5"/>
      <c r="Z236" s="5"/>
      <c r="AA236" s="10">
        <v>2</v>
      </c>
    </row>
    <row r="237" spans="1:27">
      <c r="A237" s="8" t="s">
        <v>188</v>
      </c>
      <c r="B237" s="8"/>
      <c r="C237" s="8">
        <v>1</v>
      </c>
      <c r="D237" s="8">
        <v>1</v>
      </c>
      <c r="E237" s="8"/>
      <c r="F237" s="8">
        <v>1</v>
      </c>
      <c r="G237" s="8"/>
      <c r="H237" s="8">
        <v>1</v>
      </c>
      <c r="I237" s="8">
        <v>2</v>
      </c>
      <c r="J237" s="8">
        <v>2</v>
      </c>
      <c r="K237" s="8"/>
      <c r="L237" s="8"/>
      <c r="M237" s="8"/>
      <c r="N237" s="8">
        <v>1</v>
      </c>
      <c r="O237" s="8"/>
      <c r="P237" s="8"/>
      <c r="Q237" s="8">
        <v>1</v>
      </c>
      <c r="R237" s="8"/>
      <c r="S237" s="8">
        <v>2</v>
      </c>
      <c r="T237" s="8"/>
      <c r="U237" s="8"/>
      <c r="V237" s="8"/>
      <c r="W237" s="8">
        <v>1</v>
      </c>
      <c r="X237" s="8"/>
      <c r="Y237" s="8">
        <v>1</v>
      </c>
      <c r="Z237" s="8"/>
      <c r="AA237" s="10">
        <v>14</v>
      </c>
    </row>
    <row r="238" spans="1:27">
      <c r="A238" s="5" t="s">
        <v>189</v>
      </c>
      <c r="B238" s="5">
        <v>47</v>
      </c>
      <c r="C238" s="5">
        <v>39</v>
      </c>
      <c r="D238" s="5">
        <v>54</v>
      </c>
      <c r="E238" s="5">
        <v>48</v>
      </c>
      <c r="F238" s="5">
        <v>58</v>
      </c>
      <c r="G238" s="5">
        <v>57</v>
      </c>
      <c r="H238" s="5">
        <v>54</v>
      </c>
      <c r="I238" s="5">
        <v>48</v>
      </c>
      <c r="J238" s="5">
        <v>59</v>
      </c>
      <c r="K238" s="5">
        <v>57</v>
      </c>
      <c r="L238" s="5">
        <v>51</v>
      </c>
      <c r="M238" s="5">
        <v>56</v>
      </c>
      <c r="N238" s="5">
        <v>63</v>
      </c>
      <c r="O238" s="5">
        <v>54</v>
      </c>
      <c r="P238" s="5">
        <v>45</v>
      </c>
      <c r="Q238" s="5">
        <v>50</v>
      </c>
      <c r="R238" s="5">
        <v>47</v>
      </c>
      <c r="S238" s="5">
        <v>45</v>
      </c>
      <c r="T238" s="5">
        <v>66</v>
      </c>
      <c r="U238" s="5">
        <v>66</v>
      </c>
      <c r="V238" s="5">
        <v>59</v>
      </c>
      <c r="W238" s="5">
        <v>60</v>
      </c>
      <c r="X238" s="5">
        <v>51</v>
      </c>
      <c r="Y238" s="5">
        <v>44</v>
      </c>
      <c r="Z238" s="5">
        <v>29</v>
      </c>
      <c r="AA238" s="10">
        <v>1307</v>
      </c>
    </row>
    <row r="239" spans="1:27">
      <c r="A239" s="8" t="s">
        <v>190</v>
      </c>
      <c r="B239" s="8"/>
      <c r="C239" s="8"/>
      <c r="D239" s="8">
        <v>2</v>
      </c>
      <c r="E239" s="8"/>
      <c r="F239" s="8"/>
      <c r="G239" s="8"/>
      <c r="H239" s="8">
        <v>2</v>
      </c>
      <c r="I239" s="8"/>
      <c r="J239" s="8"/>
      <c r="K239" s="8"/>
      <c r="L239" s="8"/>
      <c r="M239" s="8"/>
      <c r="N239" s="8"/>
      <c r="O239" s="8"/>
      <c r="P239" s="8"/>
      <c r="Q239" s="8"/>
      <c r="R239" s="8"/>
      <c r="S239" s="8"/>
      <c r="T239" s="8"/>
      <c r="U239" s="8"/>
      <c r="V239" s="8"/>
      <c r="W239" s="8"/>
      <c r="X239" s="8"/>
      <c r="Y239" s="8"/>
      <c r="Z239" s="8"/>
      <c r="AA239" s="10">
        <v>4</v>
      </c>
    </row>
    <row r="240" spans="1:27">
      <c r="A240" s="5" t="s">
        <v>191</v>
      </c>
      <c r="B240" s="5">
        <v>1</v>
      </c>
      <c r="C240" s="5"/>
      <c r="D240" s="5"/>
      <c r="E240" s="5"/>
      <c r="F240" s="5">
        <v>1</v>
      </c>
      <c r="G240" s="5">
        <v>1</v>
      </c>
      <c r="H240" s="5">
        <v>1</v>
      </c>
      <c r="I240" s="5">
        <v>1</v>
      </c>
      <c r="J240" s="5"/>
      <c r="K240" s="5"/>
      <c r="L240" s="5"/>
      <c r="M240" s="5"/>
      <c r="N240" s="5"/>
      <c r="O240" s="5"/>
      <c r="P240" s="5"/>
      <c r="Q240" s="5"/>
      <c r="R240" s="5"/>
      <c r="S240" s="5"/>
      <c r="T240" s="5">
        <v>1</v>
      </c>
      <c r="U240" s="5"/>
      <c r="V240" s="5"/>
      <c r="W240" s="5"/>
      <c r="X240" s="5"/>
      <c r="Y240" s="5"/>
      <c r="Z240" s="5"/>
      <c r="AA240" s="10">
        <v>6</v>
      </c>
    </row>
    <row r="241" spans="1:27">
      <c r="A241" s="8" t="s">
        <v>192</v>
      </c>
      <c r="B241" s="8">
        <v>5</v>
      </c>
      <c r="C241" s="8">
        <v>1</v>
      </c>
      <c r="D241" s="8"/>
      <c r="E241" s="8">
        <v>2</v>
      </c>
      <c r="F241" s="8">
        <v>2</v>
      </c>
      <c r="G241" s="8"/>
      <c r="H241" s="8">
        <v>3</v>
      </c>
      <c r="I241" s="8">
        <v>6</v>
      </c>
      <c r="J241" s="8">
        <v>2</v>
      </c>
      <c r="K241" s="8">
        <v>3</v>
      </c>
      <c r="L241" s="8">
        <v>6</v>
      </c>
      <c r="M241" s="8">
        <v>6</v>
      </c>
      <c r="N241" s="8">
        <v>6</v>
      </c>
      <c r="O241" s="8">
        <v>4</v>
      </c>
      <c r="P241" s="8">
        <v>2</v>
      </c>
      <c r="Q241" s="8">
        <v>2</v>
      </c>
      <c r="R241" s="8">
        <v>2</v>
      </c>
      <c r="S241" s="8"/>
      <c r="T241" s="8">
        <v>4</v>
      </c>
      <c r="U241" s="8">
        <v>5</v>
      </c>
      <c r="V241" s="8">
        <v>3</v>
      </c>
      <c r="W241" s="8">
        <v>1</v>
      </c>
      <c r="X241" s="8">
        <v>5</v>
      </c>
      <c r="Y241" s="8">
        <v>2</v>
      </c>
      <c r="Z241" s="8"/>
      <c r="AA241" s="10">
        <v>72</v>
      </c>
    </row>
    <row r="242" spans="1:27">
      <c r="A242" s="5" t="s">
        <v>193</v>
      </c>
      <c r="B242" s="5"/>
      <c r="C242" s="5"/>
      <c r="D242" s="5">
        <v>1</v>
      </c>
      <c r="E242" s="5">
        <v>1</v>
      </c>
      <c r="F242" s="5">
        <v>4</v>
      </c>
      <c r="G242" s="5"/>
      <c r="H242" s="5"/>
      <c r="I242" s="5">
        <v>1</v>
      </c>
      <c r="J242" s="5">
        <v>1</v>
      </c>
      <c r="K242" s="5">
        <v>2</v>
      </c>
      <c r="L242" s="5"/>
      <c r="M242" s="5">
        <v>1</v>
      </c>
      <c r="N242" s="5"/>
      <c r="O242" s="5"/>
      <c r="P242" s="5">
        <v>1</v>
      </c>
      <c r="Q242" s="5">
        <v>1</v>
      </c>
      <c r="R242" s="5"/>
      <c r="S242" s="5">
        <v>1</v>
      </c>
      <c r="T242" s="5"/>
      <c r="U242" s="5">
        <v>1</v>
      </c>
      <c r="V242" s="5">
        <v>1</v>
      </c>
      <c r="W242" s="5"/>
      <c r="X242" s="5"/>
      <c r="Y242" s="5"/>
      <c r="Z242" s="5"/>
      <c r="AA242" s="10">
        <v>16</v>
      </c>
    </row>
    <row r="243" spans="1:27">
      <c r="A243" s="8" t="s">
        <v>194</v>
      </c>
      <c r="B243" s="8"/>
      <c r="C243" s="8"/>
      <c r="D243" s="8">
        <v>1</v>
      </c>
      <c r="E243" s="8"/>
      <c r="F243" s="8"/>
      <c r="G243" s="8"/>
      <c r="H243" s="8">
        <v>1</v>
      </c>
      <c r="I243" s="8">
        <v>1</v>
      </c>
      <c r="J243" s="8">
        <v>1</v>
      </c>
      <c r="K243" s="8"/>
      <c r="L243" s="8"/>
      <c r="M243" s="8"/>
      <c r="N243" s="8"/>
      <c r="O243" s="8"/>
      <c r="P243" s="8">
        <v>1</v>
      </c>
      <c r="Q243" s="8"/>
      <c r="R243" s="8">
        <v>2</v>
      </c>
      <c r="S243" s="8">
        <v>2</v>
      </c>
      <c r="T243" s="8"/>
      <c r="U243" s="8">
        <v>1</v>
      </c>
      <c r="V243" s="8"/>
      <c r="W243" s="8">
        <v>1</v>
      </c>
      <c r="X243" s="8"/>
      <c r="Y243" s="8"/>
      <c r="Z243" s="8"/>
      <c r="AA243" s="10">
        <v>11</v>
      </c>
    </row>
    <row r="244" spans="1:27">
      <c r="A244" s="5" t="s">
        <v>195</v>
      </c>
      <c r="B244" s="5"/>
      <c r="C244" s="5">
        <v>1</v>
      </c>
      <c r="D244" s="5">
        <v>1</v>
      </c>
      <c r="E244" s="5"/>
      <c r="F244" s="5"/>
      <c r="G244" s="5"/>
      <c r="H244" s="5">
        <v>1</v>
      </c>
      <c r="I244" s="5"/>
      <c r="J244" s="5"/>
      <c r="K244" s="5">
        <v>2</v>
      </c>
      <c r="L244" s="5"/>
      <c r="M244" s="5">
        <v>1</v>
      </c>
      <c r="N244" s="5"/>
      <c r="O244" s="5"/>
      <c r="P244" s="5">
        <v>1</v>
      </c>
      <c r="Q244" s="5"/>
      <c r="R244" s="5"/>
      <c r="S244" s="5"/>
      <c r="T244" s="5"/>
      <c r="U244" s="5"/>
      <c r="V244" s="5"/>
      <c r="W244" s="5"/>
      <c r="X244" s="5">
        <v>1</v>
      </c>
      <c r="Y244" s="5"/>
      <c r="Z244" s="5"/>
      <c r="AA244" s="10">
        <v>8</v>
      </c>
    </row>
    <row r="245" spans="1:27">
      <c r="A245" s="8" t="s">
        <v>196</v>
      </c>
      <c r="B245" s="8"/>
      <c r="C245" s="8"/>
      <c r="D245" s="8"/>
      <c r="E245" s="8"/>
      <c r="F245" s="8"/>
      <c r="G245" s="8">
        <v>1</v>
      </c>
      <c r="H245" s="8"/>
      <c r="I245" s="8"/>
      <c r="J245" s="8"/>
      <c r="K245" s="8">
        <v>1</v>
      </c>
      <c r="L245" s="8"/>
      <c r="M245" s="8"/>
      <c r="N245" s="8"/>
      <c r="O245" s="8"/>
      <c r="P245" s="8"/>
      <c r="Q245" s="8"/>
      <c r="R245" s="8"/>
      <c r="S245" s="8">
        <v>1</v>
      </c>
      <c r="T245" s="8"/>
      <c r="U245" s="8"/>
      <c r="V245" s="8"/>
      <c r="W245" s="8"/>
      <c r="X245" s="8"/>
      <c r="Y245" s="8"/>
      <c r="Z245" s="8"/>
      <c r="AA245" s="10">
        <v>3</v>
      </c>
    </row>
    <row r="246" spans="1:27">
      <c r="A246" s="5" t="s">
        <v>197</v>
      </c>
      <c r="B246" s="5">
        <v>1</v>
      </c>
      <c r="C246" s="5">
        <v>1</v>
      </c>
      <c r="D246" s="5">
        <v>1</v>
      </c>
      <c r="E246" s="5"/>
      <c r="F246" s="5"/>
      <c r="G246" s="5"/>
      <c r="H246" s="5">
        <v>4</v>
      </c>
      <c r="I246" s="5">
        <v>1</v>
      </c>
      <c r="J246" s="5"/>
      <c r="K246" s="5"/>
      <c r="L246" s="5"/>
      <c r="M246" s="5"/>
      <c r="N246" s="5"/>
      <c r="O246" s="5">
        <v>1</v>
      </c>
      <c r="P246" s="5">
        <v>1</v>
      </c>
      <c r="Q246" s="5"/>
      <c r="R246" s="5">
        <v>1</v>
      </c>
      <c r="S246" s="5"/>
      <c r="T246" s="5">
        <v>1</v>
      </c>
      <c r="U246" s="5">
        <v>3</v>
      </c>
      <c r="V246" s="5"/>
      <c r="W246" s="5">
        <v>2</v>
      </c>
      <c r="X246" s="5">
        <v>2</v>
      </c>
      <c r="Y246" s="5">
        <v>1</v>
      </c>
      <c r="Z246" s="5"/>
      <c r="AA246" s="10">
        <v>20</v>
      </c>
    </row>
    <row r="247" spans="1:27">
      <c r="A247" s="8" t="s">
        <v>198</v>
      </c>
      <c r="B247" s="8">
        <v>2</v>
      </c>
      <c r="C247" s="8">
        <v>1</v>
      </c>
      <c r="D247" s="8"/>
      <c r="E247" s="8"/>
      <c r="F247" s="8"/>
      <c r="G247" s="8"/>
      <c r="H247" s="8"/>
      <c r="I247" s="8">
        <v>1</v>
      </c>
      <c r="J247" s="8">
        <v>4</v>
      </c>
      <c r="K247" s="8"/>
      <c r="L247" s="8"/>
      <c r="M247" s="8"/>
      <c r="N247" s="8"/>
      <c r="O247" s="8">
        <v>1</v>
      </c>
      <c r="P247" s="8">
        <v>1</v>
      </c>
      <c r="Q247" s="8">
        <v>1</v>
      </c>
      <c r="R247" s="8"/>
      <c r="S247" s="8"/>
      <c r="T247" s="8"/>
      <c r="U247" s="8"/>
      <c r="V247" s="8">
        <v>1</v>
      </c>
      <c r="W247" s="8"/>
      <c r="X247" s="8"/>
      <c r="Y247" s="8"/>
      <c r="Z247" s="8"/>
      <c r="AA247" s="10">
        <v>12</v>
      </c>
    </row>
    <row r="248" spans="1:27">
      <c r="A248" s="5" t="s">
        <v>245</v>
      </c>
      <c r="B248" s="5">
        <v>1</v>
      </c>
      <c r="C248" s="5">
        <v>2</v>
      </c>
      <c r="D248" s="5"/>
      <c r="E248" s="5">
        <v>3</v>
      </c>
      <c r="F248" s="5">
        <v>1</v>
      </c>
      <c r="G248" s="5"/>
      <c r="H248" s="5">
        <v>2</v>
      </c>
      <c r="I248" s="5">
        <v>2</v>
      </c>
      <c r="J248" s="5">
        <v>2</v>
      </c>
      <c r="K248" s="5">
        <v>1</v>
      </c>
      <c r="L248" s="5">
        <v>2</v>
      </c>
      <c r="M248" s="5">
        <v>2</v>
      </c>
      <c r="N248" s="5">
        <v>1</v>
      </c>
      <c r="O248" s="5">
        <v>1</v>
      </c>
      <c r="P248" s="5"/>
      <c r="Q248" s="5">
        <v>1</v>
      </c>
      <c r="R248" s="5">
        <v>1</v>
      </c>
      <c r="S248" s="5">
        <v>1</v>
      </c>
      <c r="T248" s="5">
        <v>4</v>
      </c>
      <c r="U248" s="5">
        <v>1</v>
      </c>
      <c r="V248" s="5">
        <v>1</v>
      </c>
      <c r="W248" s="5">
        <v>2</v>
      </c>
      <c r="X248" s="5"/>
      <c r="Y248" s="5"/>
      <c r="Z248" s="5"/>
      <c r="AA248" s="10">
        <v>31</v>
      </c>
    </row>
    <row r="249" spans="1:27">
      <c r="A249" s="8" t="s">
        <v>246</v>
      </c>
      <c r="B249" s="8"/>
      <c r="C249" s="8">
        <v>1</v>
      </c>
      <c r="D249" s="8"/>
      <c r="E249" s="8"/>
      <c r="F249" s="8"/>
      <c r="G249" s="8">
        <v>2</v>
      </c>
      <c r="H249" s="8">
        <v>2</v>
      </c>
      <c r="I249" s="8"/>
      <c r="J249" s="8"/>
      <c r="K249" s="8"/>
      <c r="L249" s="8">
        <v>1</v>
      </c>
      <c r="M249" s="8">
        <v>2</v>
      </c>
      <c r="N249" s="8"/>
      <c r="O249" s="8"/>
      <c r="P249" s="8">
        <v>1</v>
      </c>
      <c r="Q249" s="8"/>
      <c r="R249" s="8">
        <v>1</v>
      </c>
      <c r="S249" s="8"/>
      <c r="T249" s="8">
        <v>1</v>
      </c>
      <c r="U249" s="8"/>
      <c r="V249" s="8"/>
      <c r="W249" s="8"/>
      <c r="X249" s="8">
        <v>2</v>
      </c>
      <c r="Y249" s="8"/>
      <c r="Z249" s="8"/>
      <c r="AA249" s="10">
        <v>13</v>
      </c>
    </row>
    <row r="250" spans="1:27">
      <c r="A250" s="5" t="s">
        <v>247</v>
      </c>
      <c r="B250" s="5"/>
      <c r="C250" s="5"/>
      <c r="D250" s="5"/>
      <c r="E250" s="5"/>
      <c r="F250" s="5"/>
      <c r="G250" s="5"/>
      <c r="H250" s="5"/>
      <c r="I250" s="5"/>
      <c r="J250" s="5"/>
      <c r="K250" s="5">
        <v>2</v>
      </c>
      <c r="L250" s="5"/>
      <c r="M250" s="5"/>
      <c r="N250" s="5"/>
      <c r="O250" s="5">
        <v>1</v>
      </c>
      <c r="P250" s="5"/>
      <c r="Q250" s="5"/>
      <c r="R250" s="5"/>
      <c r="S250" s="5"/>
      <c r="T250" s="5"/>
      <c r="U250" s="5"/>
      <c r="V250" s="5">
        <v>1</v>
      </c>
      <c r="W250" s="5"/>
      <c r="X250" s="5"/>
      <c r="Y250" s="5"/>
      <c r="Z250" s="5"/>
      <c r="AA250" s="10">
        <v>4</v>
      </c>
    </row>
    <row r="251" spans="1:27">
      <c r="A251" s="8" t="s">
        <v>199</v>
      </c>
      <c r="B251" s="8">
        <v>1</v>
      </c>
      <c r="C251" s="8"/>
      <c r="D251" s="8"/>
      <c r="E251" s="8"/>
      <c r="F251" s="8">
        <v>1</v>
      </c>
      <c r="G251" s="8"/>
      <c r="H251" s="8"/>
      <c r="I251" s="8"/>
      <c r="J251" s="8">
        <v>1</v>
      </c>
      <c r="K251" s="8"/>
      <c r="L251" s="8">
        <v>1</v>
      </c>
      <c r="M251" s="8"/>
      <c r="N251" s="8">
        <v>2</v>
      </c>
      <c r="O251" s="8">
        <v>1</v>
      </c>
      <c r="P251" s="8">
        <v>3</v>
      </c>
      <c r="Q251" s="8">
        <v>2</v>
      </c>
      <c r="R251" s="8"/>
      <c r="S251" s="8">
        <v>1</v>
      </c>
      <c r="T251" s="8"/>
      <c r="U251" s="8">
        <v>2</v>
      </c>
      <c r="V251" s="8">
        <v>1</v>
      </c>
      <c r="W251" s="8">
        <v>1</v>
      </c>
      <c r="X251" s="8">
        <v>1</v>
      </c>
      <c r="Y251" s="8">
        <v>1</v>
      </c>
      <c r="Z251" s="8"/>
      <c r="AA251" s="10">
        <v>19</v>
      </c>
    </row>
    <row r="252" spans="1:27">
      <c r="A252" s="9" t="s">
        <v>200</v>
      </c>
      <c r="B252" s="9">
        <v>44</v>
      </c>
      <c r="C252" s="9">
        <v>31</v>
      </c>
      <c r="D252" s="9">
        <v>46</v>
      </c>
      <c r="E252" s="9">
        <v>43</v>
      </c>
      <c r="F252" s="9">
        <v>36</v>
      </c>
      <c r="G252" s="9">
        <v>30</v>
      </c>
      <c r="H252" s="9">
        <v>35</v>
      </c>
      <c r="I252" s="9">
        <v>47</v>
      </c>
      <c r="J252" s="9">
        <v>38</v>
      </c>
      <c r="K252" s="9">
        <v>32</v>
      </c>
      <c r="L252" s="9">
        <v>43</v>
      </c>
      <c r="M252" s="9">
        <v>37</v>
      </c>
      <c r="N252" s="9">
        <v>41</v>
      </c>
      <c r="O252" s="9">
        <v>29</v>
      </c>
      <c r="P252" s="9">
        <v>39</v>
      </c>
      <c r="Q252" s="9">
        <v>39</v>
      </c>
      <c r="R252" s="9">
        <v>35</v>
      </c>
      <c r="S252" s="9">
        <v>42</v>
      </c>
      <c r="T252" s="9">
        <v>37</v>
      </c>
      <c r="U252" s="9">
        <v>47</v>
      </c>
      <c r="V252" s="9">
        <v>31</v>
      </c>
      <c r="W252" s="9">
        <v>32</v>
      </c>
      <c r="X252" s="9">
        <v>26</v>
      </c>
      <c r="Y252" s="9">
        <v>36</v>
      </c>
      <c r="Z252" s="9">
        <v>29</v>
      </c>
      <c r="AA252" s="10">
        <v>925</v>
      </c>
    </row>
    <row r="253" spans="1:27">
      <c r="A253" s="10" t="s">
        <v>83</v>
      </c>
      <c r="B253" s="10">
        <v>44</v>
      </c>
      <c r="C253" s="10">
        <v>31</v>
      </c>
      <c r="D253" s="10">
        <v>46</v>
      </c>
      <c r="E253" s="10">
        <v>43</v>
      </c>
      <c r="F253" s="10">
        <v>36</v>
      </c>
      <c r="G253" s="10">
        <v>30</v>
      </c>
      <c r="H253" s="10">
        <v>35</v>
      </c>
      <c r="I253" s="10">
        <v>47</v>
      </c>
      <c r="J253" s="10">
        <v>38</v>
      </c>
      <c r="K253" s="10">
        <v>32</v>
      </c>
      <c r="L253" s="10">
        <v>43</v>
      </c>
      <c r="M253" s="10">
        <v>37</v>
      </c>
      <c r="N253" s="10">
        <v>41</v>
      </c>
      <c r="O253" s="10">
        <v>29</v>
      </c>
      <c r="P253" s="10">
        <v>39</v>
      </c>
      <c r="Q253" s="10">
        <v>39</v>
      </c>
      <c r="R253" s="10">
        <v>35</v>
      </c>
      <c r="S253" s="10">
        <v>42</v>
      </c>
      <c r="T253" s="10">
        <v>37</v>
      </c>
      <c r="U253" s="10">
        <v>47</v>
      </c>
      <c r="V253" s="10">
        <v>31</v>
      </c>
      <c r="W253" s="10">
        <v>32</v>
      </c>
      <c r="X253" s="10">
        <v>26</v>
      </c>
      <c r="Y253" s="10">
        <v>36</v>
      </c>
      <c r="Z253" s="10">
        <v>29</v>
      </c>
      <c r="AA253" s="10">
        <v>925</v>
      </c>
    </row>
    <row r="254" spans="1:27">
      <c r="A254" s="5" t="s">
        <v>201</v>
      </c>
      <c r="B254" s="5">
        <v>1</v>
      </c>
      <c r="C254" s="5">
        <v>1</v>
      </c>
      <c r="D254" s="5">
        <v>1</v>
      </c>
      <c r="E254" s="5"/>
      <c r="F254" s="5">
        <v>2</v>
      </c>
      <c r="G254" s="5"/>
      <c r="H254" s="5"/>
      <c r="I254" s="5"/>
      <c r="J254" s="5">
        <v>1</v>
      </c>
      <c r="K254" s="5">
        <v>1</v>
      </c>
      <c r="L254" s="5"/>
      <c r="M254" s="5">
        <v>1</v>
      </c>
      <c r="N254" s="5"/>
      <c r="O254" s="5"/>
      <c r="P254" s="5">
        <v>3</v>
      </c>
      <c r="Q254" s="5">
        <v>1</v>
      </c>
      <c r="R254" s="5"/>
      <c r="S254" s="5"/>
      <c r="T254" s="5">
        <v>2</v>
      </c>
      <c r="U254" s="5">
        <v>1</v>
      </c>
      <c r="V254" s="5">
        <v>2</v>
      </c>
      <c r="W254" s="5"/>
      <c r="X254" s="5"/>
      <c r="Y254" s="5">
        <v>2</v>
      </c>
      <c r="Z254" s="5"/>
      <c r="AA254" s="10">
        <v>19</v>
      </c>
    </row>
    <row r="255" spans="1:27">
      <c r="A255" s="8" t="s">
        <v>248</v>
      </c>
      <c r="B255" s="8">
        <v>1</v>
      </c>
      <c r="C255" s="8">
        <v>1</v>
      </c>
      <c r="D255" s="8"/>
      <c r="E255" s="8"/>
      <c r="F255" s="8"/>
      <c r="G255" s="8">
        <v>2</v>
      </c>
      <c r="H255" s="8">
        <v>1</v>
      </c>
      <c r="I255" s="8">
        <v>1</v>
      </c>
      <c r="J255" s="8"/>
      <c r="K255" s="8"/>
      <c r="L255" s="8"/>
      <c r="M255" s="8">
        <v>1</v>
      </c>
      <c r="N255" s="8"/>
      <c r="O255" s="8">
        <v>1</v>
      </c>
      <c r="P255" s="8">
        <v>1</v>
      </c>
      <c r="Q255" s="8">
        <v>4</v>
      </c>
      <c r="R255" s="8">
        <v>1</v>
      </c>
      <c r="S255" s="8">
        <v>3</v>
      </c>
      <c r="T255" s="8">
        <v>1</v>
      </c>
      <c r="U255" s="8">
        <v>1</v>
      </c>
      <c r="V255" s="8">
        <v>2</v>
      </c>
      <c r="W255" s="8"/>
      <c r="X255" s="8">
        <v>1</v>
      </c>
      <c r="Y255" s="8"/>
      <c r="Z255" s="8"/>
      <c r="AA255" s="10">
        <v>22</v>
      </c>
    </row>
    <row r="256" spans="1:27">
      <c r="A256" s="5" t="s">
        <v>202</v>
      </c>
      <c r="B256" s="5">
        <v>1</v>
      </c>
      <c r="C256" s="5"/>
      <c r="D256" s="5"/>
      <c r="E256" s="5">
        <v>2</v>
      </c>
      <c r="F256" s="5"/>
      <c r="G256" s="5">
        <v>1</v>
      </c>
      <c r="H256" s="5"/>
      <c r="I256" s="5"/>
      <c r="J256" s="5"/>
      <c r="K256" s="5"/>
      <c r="L256" s="5">
        <v>1</v>
      </c>
      <c r="M256" s="5"/>
      <c r="N256" s="5"/>
      <c r="O256" s="5">
        <v>1</v>
      </c>
      <c r="P256" s="5"/>
      <c r="Q256" s="5"/>
      <c r="R256" s="5"/>
      <c r="S256" s="5"/>
      <c r="T256" s="5">
        <v>1</v>
      </c>
      <c r="U256" s="5">
        <v>3</v>
      </c>
      <c r="V256" s="5"/>
      <c r="W256" s="5"/>
      <c r="X256" s="5"/>
      <c r="Y256" s="5"/>
      <c r="Z256" s="5"/>
      <c r="AA256" s="10">
        <v>10</v>
      </c>
    </row>
    <row r="257" spans="1:27">
      <c r="A257" s="8" t="s">
        <v>203</v>
      </c>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10">
        <v>0</v>
      </c>
    </row>
    <row r="258" spans="1:27">
      <c r="A258" s="5" t="s">
        <v>204</v>
      </c>
      <c r="B258" s="5"/>
      <c r="C258" s="5"/>
      <c r="D258" s="5"/>
      <c r="E258" s="5"/>
      <c r="F258" s="5"/>
      <c r="G258" s="5"/>
      <c r="H258" s="5"/>
      <c r="I258" s="5"/>
      <c r="J258" s="5">
        <v>1</v>
      </c>
      <c r="K258" s="5"/>
      <c r="L258" s="5">
        <v>1</v>
      </c>
      <c r="M258" s="5">
        <v>1</v>
      </c>
      <c r="N258" s="5">
        <v>1</v>
      </c>
      <c r="O258" s="5"/>
      <c r="P258" s="5"/>
      <c r="Q258" s="5"/>
      <c r="R258" s="5"/>
      <c r="S258" s="5"/>
      <c r="T258" s="5"/>
      <c r="U258" s="5"/>
      <c r="V258" s="5"/>
      <c r="W258" s="5"/>
      <c r="X258" s="5"/>
      <c r="Y258" s="5"/>
      <c r="Z258" s="5"/>
      <c r="AA258" s="10">
        <v>4</v>
      </c>
    </row>
    <row r="259" spans="1:27">
      <c r="A259" s="8" t="s">
        <v>205</v>
      </c>
      <c r="B259" s="8">
        <v>41</v>
      </c>
      <c r="C259" s="8">
        <v>27</v>
      </c>
      <c r="D259" s="8">
        <v>44</v>
      </c>
      <c r="E259" s="8">
        <v>41</v>
      </c>
      <c r="F259" s="8">
        <v>32</v>
      </c>
      <c r="G259" s="8">
        <v>27</v>
      </c>
      <c r="H259" s="8">
        <v>34</v>
      </c>
      <c r="I259" s="8">
        <v>43</v>
      </c>
      <c r="J259" s="8">
        <v>34</v>
      </c>
      <c r="K259" s="8">
        <v>29</v>
      </c>
      <c r="L259" s="8">
        <v>40</v>
      </c>
      <c r="M259" s="8">
        <v>34</v>
      </c>
      <c r="N259" s="8">
        <v>38</v>
      </c>
      <c r="O259" s="8">
        <v>27</v>
      </c>
      <c r="P259" s="8">
        <v>32</v>
      </c>
      <c r="Q259" s="8">
        <v>33</v>
      </c>
      <c r="R259" s="8">
        <v>34</v>
      </c>
      <c r="S259" s="8">
        <v>39</v>
      </c>
      <c r="T259" s="8">
        <v>31</v>
      </c>
      <c r="U259" s="8">
        <v>41</v>
      </c>
      <c r="V259" s="8">
        <v>26</v>
      </c>
      <c r="W259" s="8">
        <v>29</v>
      </c>
      <c r="X259" s="8">
        <v>25</v>
      </c>
      <c r="Y259" s="8">
        <v>33</v>
      </c>
      <c r="Z259" s="8">
        <v>28</v>
      </c>
      <c r="AA259" s="10">
        <v>842</v>
      </c>
    </row>
    <row r="260" spans="1:27">
      <c r="A260" s="5" t="s">
        <v>206</v>
      </c>
      <c r="B260" s="5"/>
      <c r="C260" s="5">
        <v>2</v>
      </c>
      <c r="D260" s="5">
        <v>1</v>
      </c>
      <c r="E260" s="5"/>
      <c r="F260" s="5">
        <v>2</v>
      </c>
      <c r="G260" s="5"/>
      <c r="H260" s="5"/>
      <c r="I260" s="5">
        <v>3</v>
      </c>
      <c r="J260" s="5">
        <v>1</v>
      </c>
      <c r="K260" s="5">
        <v>2</v>
      </c>
      <c r="L260" s="5">
        <v>1</v>
      </c>
      <c r="M260" s="5"/>
      <c r="N260" s="5">
        <v>2</v>
      </c>
      <c r="O260" s="5"/>
      <c r="P260" s="5">
        <v>3</v>
      </c>
      <c r="Q260" s="5"/>
      <c r="R260" s="5"/>
      <c r="S260" s="5"/>
      <c r="T260" s="5">
        <v>2</v>
      </c>
      <c r="U260" s="5">
        <v>1</v>
      </c>
      <c r="V260" s="5">
        <v>1</v>
      </c>
      <c r="W260" s="5">
        <v>3</v>
      </c>
      <c r="X260" s="5"/>
      <c r="Y260" s="5">
        <v>1</v>
      </c>
      <c r="Z260" s="5">
        <v>1</v>
      </c>
      <c r="AA260" s="10">
        <v>26</v>
      </c>
    </row>
    <row r="261" spans="1:27">
      <c r="A261" s="8" t="s">
        <v>207</v>
      </c>
      <c r="B261" s="8"/>
      <c r="C261" s="8"/>
      <c r="D261" s="8"/>
      <c r="E261" s="8"/>
      <c r="F261" s="8"/>
      <c r="G261" s="8"/>
      <c r="H261" s="8"/>
      <c r="I261" s="8"/>
      <c r="J261" s="8">
        <v>1</v>
      </c>
      <c r="K261" s="8"/>
      <c r="L261" s="8"/>
      <c r="M261" s="8"/>
      <c r="N261" s="8"/>
      <c r="O261" s="8"/>
      <c r="P261" s="8"/>
      <c r="Q261" s="8">
        <v>1</v>
      </c>
      <c r="R261" s="8"/>
      <c r="S261" s="8"/>
      <c r="T261" s="8"/>
      <c r="U261" s="8"/>
      <c r="V261" s="8"/>
      <c r="W261" s="8"/>
      <c r="X261" s="8"/>
      <c r="Y261" s="8"/>
      <c r="Z261" s="8"/>
      <c r="AA261" s="10">
        <v>2</v>
      </c>
    </row>
    <row r="262" spans="1:27">
      <c r="A262" s="11" t="s">
        <v>208</v>
      </c>
      <c r="B262" s="11">
        <v>227</v>
      </c>
      <c r="C262" s="11">
        <v>209</v>
      </c>
      <c r="D262" s="11">
        <v>267</v>
      </c>
      <c r="E262" s="11">
        <v>208</v>
      </c>
      <c r="F262" s="11">
        <v>231</v>
      </c>
      <c r="G262" s="11">
        <v>220</v>
      </c>
      <c r="H262" s="11">
        <v>228</v>
      </c>
      <c r="I262" s="11">
        <v>252</v>
      </c>
      <c r="J262" s="11">
        <v>228</v>
      </c>
      <c r="K262" s="11">
        <v>203</v>
      </c>
      <c r="L262" s="11">
        <v>230</v>
      </c>
      <c r="M262" s="11">
        <v>239</v>
      </c>
      <c r="N262" s="11">
        <v>227</v>
      </c>
      <c r="O262" s="11">
        <v>205</v>
      </c>
      <c r="P262" s="11">
        <v>212</v>
      </c>
      <c r="Q262" s="11">
        <v>207</v>
      </c>
      <c r="R262" s="11">
        <v>185</v>
      </c>
      <c r="S262" s="11">
        <v>222</v>
      </c>
      <c r="T262" s="11">
        <v>242</v>
      </c>
      <c r="U262" s="11">
        <v>246</v>
      </c>
      <c r="V262" s="11">
        <v>207</v>
      </c>
      <c r="W262" s="11">
        <v>196</v>
      </c>
      <c r="X262" s="11">
        <v>165</v>
      </c>
      <c r="Y262" s="11">
        <v>115</v>
      </c>
      <c r="Z262" s="11">
        <v>66</v>
      </c>
      <c r="AA262" s="10">
        <v>5237</v>
      </c>
    </row>
    <row r="263" spans="1:27" ht="15">
      <c r="A263" s="12" t="s">
        <v>209</v>
      </c>
      <c r="B263" s="13"/>
      <c r="C263" s="13"/>
      <c r="D263" s="13"/>
      <c r="E263" s="13"/>
      <c r="F263" s="13"/>
      <c r="G263" s="13"/>
      <c r="H263" s="13"/>
      <c r="I263" s="13"/>
      <c r="J263" s="14"/>
      <c r="K263" s="12"/>
      <c r="L263" s="13"/>
      <c r="M263" s="13"/>
      <c r="N263" s="13"/>
      <c r="O263" s="13"/>
      <c r="P263" s="13"/>
      <c r="Q263" s="13"/>
      <c r="R263" s="13"/>
      <c r="S263" s="13"/>
      <c r="T263" s="14"/>
      <c r="U263" s="12"/>
      <c r="V263" s="13"/>
      <c r="W263" s="13"/>
      <c r="X263" s="13"/>
      <c r="Y263" s="13"/>
      <c r="Z263" s="13"/>
      <c r="AA263" s="13"/>
    </row>
    <row r="264" spans="1:27">
      <c r="A264" s="15" t="s">
        <v>249</v>
      </c>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sheetData>
  <autoFilter ref="A7:AA264"/>
  <mergeCells count="3">
    <mergeCell ref="A264:J264"/>
    <mergeCell ref="K264:T264"/>
    <mergeCell ref="U264:AA264"/>
  </mergeCells>
  <phoneticPr fontId="6" type="noConversion"/>
  <pageMargins left="0.25868055555555558" right="0.3888888888888889" top="0.47916666666666669" bottom="0.75" header="0.3" footer="0.3"/>
  <pageSetup paperSize="9" scale="20" fitToHeight="0" orientation="landscape" horizontalDpi="1200" verticalDpi="1200"/>
  <headerFooter>
    <oddFooter>&amp;L&amp;"-,Cursiva"&amp;9La datos presentados son preliminares ya que la base del Registro Civil de Ecuador se actualiza de manera permanente, mediante las inscripciones de defunción realizadas por la ciudadanía. Corte: 25/06/2022 - 21:00.&amp;R&amp;P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2022-06-28T16:24:14Z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